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tabRatio="776" activeTab="0"/>
  </bookViews>
  <sheets>
    <sheet name="Ostateczny" sheetId="1" r:id="rId1"/>
  </sheets>
  <definedNames>
    <definedName name="_xlnm.Print_Area" localSheetId="0">'Ostateczny'!$A$1:$H$40</definedName>
  </definedNames>
  <calcPr fullCalcOnLoad="1"/>
</workbook>
</file>

<file path=xl/sharedStrings.xml><?xml version="1.0" encoding="utf-8"?>
<sst xmlns="http://schemas.openxmlformats.org/spreadsheetml/2006/main" count="42" uniqueCount="41">
  <si>
    <t>Budżet Powiatu Wąbrzeskiego na rok 2003</t>
  </si>
  <si>
    <t>Prognozowane kwoty długu na 2003 rok i lata następne</t>
  </si>
  <si>
    <t>w złotych</t>
  </si>
  <si>
    <t>L.p.</t>
  </si>
  <si>
    <t>Tytuł dłużny</t>
  </si>
  <si>
    <t>Kwota długu na dzień 31.12.2002r.*)</t>
  </si>
  <si>
    <t>Prognozowanie kwoty długu według stanu na koniec roku</t>
  </si>
  <si>
    <t>Wyemitowane papiery wartościowe</t>
  </si>
  <si>
    <t>Kredyty długoterminowe</t>
  </si>
  <si>
    <t>Pożyczki długoterminowe</t>
  </si>
  <si>
    <t>Przyjęte depozyty</t>
  </si>
  <si>
    <t>Wymagalne zobowiązania:</t>
  </si>
  <si>
    <t>a) jednostek budżetowych,</t>
  </si>
  <si>
    <t>b) pozostałych jednostek (zakładów budżetowych, gospodarstw pomocniczych, funduszy)</t>
  </si>
  <si>
    <t>Udzielone gwarancje i poręczenia</t>
  </si>
  <si>
    <t>Ogółem kwota zadłużenia</t>
  </si>
  <si>
    <t>Prognozowane dochody budżetowe</t>
  </si>
  <si>
    <t>Planowane spłaty zobowiązań na 2003 rok i lata następne</t>
  </si>
  <si>
    <t>Lp.</t>
  </si>
  <si>
    <t>Tytuł spłaty</t>
  </si>
  <si>
    <t>Rok</t>
  </si>
  <si>
    <t>Spłata rat kredytów:</t>
  </si>
  <si>
    <t>- długoterminowego</t>
  </si>
  <si>
    <t>- krótkoterminowego</t>
  </si>
  <si>
    <t>- odsetki</t>
  </si>
  <si>
    <t>Spłata rat pożyczki</t>
  </si>
  <si>
    <t>- długoterminowej</t>
  </si>
  <si>
    <t>Potencjalne kwoty spłat z tytułu udzielonych gwarancji i poręczeń</t>
  </si>
  <si>
    <t>Spłata zobowiązań wymagalnych</t>
  </si>
  <si>
    <t>RAZEM:</t>
  </si>
  <si>
    <t>*) kwota zaciągniętego długu w roku 2002 i w latach poprzedzających, po uwzględnieniu dokonanych spłat</t>
  </si>
  <si>
    <t>Wskaźnik długu (poz. 7:poz. 8)</t>
  </si>
  <si>
    <t>% poz. 5 do planowanych dochodów</t>
  </si>
  <si>
    <t>Rady Powiatu w Wąbrzeźnie</t>
  </si>
  <si>
    <t>z dnia 29 września 2003 r.</t>
  </si>
  <si>
    <t>Załącznik nr 8</t>
  </si>
  <si>
    <t>do uchwały nr VIII/39/2003</t>
  </si>
  <si>
    <t>Skarbnik Powiatu</t>
  </si>
  <si>
    <t>Przewodniczący Rady</t>
  </si>
  <si>
    <t>Maria Zakrawacz</t>
  </si>
  <si>
    <t>mgr Adam Puchała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</si>
</sst>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  <numFmt numFmtId="166" formatCode="#,##0.00\ _z_ł"/>
    <numFmt numFmtId="167" formatCode="#,##0\ _z_ł"/>
    <numFmt numFmtId="168" formatCode="0.0%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 quotePrefix="1">
      <alignment horizontal="right"/>
    </xf>
    <xf numFmtId="3" fontId="10" fillId="0" borderId="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 quotePrefix="1">
      <alignment horizontal="right"/>
    </xf>
    <xf numFmtId="3" fontId="8" fillId="0" borderId="12" xfId="0" applyNumberFormat="1" applyFont="1" applyBorder="1" applyAlignment="1" quotePrefix="1">
      <alignment horizontal="right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15" xfId="0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14" fillId="0" borderId="6" xfId="0" applyFont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3" fontId="15" fillId="0" borderId="18" xfId="0" applyNumberFormat="1" applyFont="1" applyBorder="1" applyAlignment="1">
      <alignment horizontal="right" vertical="center" wrapText="1"/>
    </xf>
    <xf numFmtId="3" fontId="15" fillId="0" borderId="19" xfId="0" applyNumberFormat="1" applyFont="1" applyBorder="1" applyAlignment="1">
      <alignment horizontal="right" vertical="center" wrapText="1"/>
    </xf>
    <xf numFmtId="3" fontId="15" fillId="0" borderId="20" xfId="0" applyNumberFormat="1" applyFont="1" applyBorder="1" applyAlignment="1">
      <alignment horizontal="right" vertical="center" wrapText="1"/>
    </xf>
    <xf numFmtId="3" fontId="15" fillId="0" borderId="21" xfId="0" applyNumberFormat="1" applyFont="1" applyBorder="1" applyAlignment="1">
      <alignment horizontal="right" vertical="center" wrapText="1"/>
    </xf>
    <xf numFmtId="0" fontId="14" fillId="0" borderId="22" xfId="0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right" vertical="center" wrapText="1"/>
    </xf>
    <xf numFmtId="3" fontId="14" fillId="0" borderId="24" xfId="0" applyNumberFormat="1" applyFont="1" applyBorder="1" applyAlignment="1">
      <alignment horizontal="right" vertical="center" wrapText="1"/>
    </xf>
    <xf numFmtId="3" fontId="15" fillId="0" borderId="17" xfId="0" applyNumberFormat="1" applyFont="1" applyBorder="1" applyAlignment="1" quotePrefix="1">
      <alignment horizontal="right" vertical="center" wrapText="1"/>
    </xf>
    <xf numFmtId="3" fontId="15" fillId="0" borderId="2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26" xfId="0" applyNumberFormat="1" applyFont="1" applyBorder="1" applyAlignment="1" quotePrefix="1">
      <alignment horizontal="right" vertical="center" wrapText="1"/>
    </xf>
    <xf numFmtId="3" fontId="15" fillId="0" borderId="27" xfId="0" applyNumberFormat="1" applyFont="1" applyBorder="1" applyAlignment="1">
      <alignment horizontal="right" vertical="center" wrapText="1"/>
    </xf>
    <xf numFmtId="3" fontId="15" fillId="0" borderId="28" xfId="0" applyNumberFormat="1" applyFont="1" applyBorder="1" applyAlignment="1">
      <alignment horizontal="right" vertical="center" wrapText="1"/>
    </xf>
    <xf numFmtId="3" fontId="15" fillId="0" borderId="29" xfId="0" applyNumberFormat="1" applyFont="1" applyBorder="1" applyAlignment="1">
      <alignment horizontal="right" vertical="center" wrapText="1"/>
    </xf>
    <xf numFmtId="3" fontId="14" fillId="0" borderId="30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3" fontId="14" fillId="0" borderId="31" xfId="0" applyNumberFormat="1" applyFont="1" applyBorder="1" applyAlignment="1">
      <alignment horizontal="right" vertical="center" wrapText="1"/>
    </xf>
    <xf numFmtId="3" fontId="14" fillId="0" borderId="12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3" fontId="14" fillId="0" borderId="4" xfId="0" applyNumberFormat="1" applyFont="1" applyBorder="1" applyAlignment="1">
      <alignment horizontal="right" vertical="center" wrapText="1"/>
    </xf>
    <xf numFmtId="3" fontId="14" fillId="0" borderId="9" xfId="0" applyNumberFormat="1" applyFont="1" applyBorder="1" applyAlignment="1">
      <alignment horizontal="right" vertical="center" wrapText="1"/>
    </xf>
    <xf numFmtId="3" fontId="16" fillId="0" borderId="32" xfId="0" applyNumberFormat="1" applyFont="1" applyBorder="1" applyAlignment="1" quotePrefix="1">
      <alignment horizontal="right" vertical="center"/>
    </xf>
    <xf numFmtId="3" fontId="16" fillId="0" borderId="1" xfId="0" applyNumberFormat="1" applyFont="1" applyBorder="1" applyAlignment="1" quotePrefix="1">
      <alignment horizontal="right" vertical="center"/>
    </xf>
    <xf numFmtId="3" fontId="14" fillId="0" borderId="33" xfId="0" applyNumberFormat="1" applyFont="1" applyBorder="1" applyAlignment="1">
      <alignment horizontal="right" vertical="center" wrapText="1"/>
    </xf>
    <xf numFmtId="3" fontId="15" fillId="0" borderId="34" xfId="0" applyNumberFormat="1" applyFont="1" applyBorder="1" applyAlignment="1">
      <alignment horizontal="right" vertical="center" wrapText="1"/>
    </xf>
    <xf numFmtId="0" fontId="8" fillId="0" borderId="35" xfId="0" applyFont="1" applyBorder="1" applyAlignment="1">
      <alignment horizontal="center"/>
    </xf>
    <xf numFmtId="0" fontId="8" fillId="0" borderId="31" xfId="0" applyFont="1" applyBorder="1" applyAlignment="1">
      <alignment/>
    </xf>
    <xf numFmtId="3" fontId="8" fillId="0" borderId="36" xfId="0" applyNumberFormat="1" applyFont="1" applyBorder="1" applyAlignment="1" quotePrefix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/>
    </xf>
    <xf numFmtId="3" fontId="8" fillId="0" borderId="39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0" fontId="8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vertical="center" wrapText="1"/>
    </xf>
    <xf numFmtId="3" fontId="10" fillId="0" borderId="39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0" fontId="16" fillId="0" borderId="35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8" fillId="0" borderId="15" xfId="0" applyFont="1" applyBorder="1" applyAlignment="1">
      <alignment horizontal="center"/>
    </xf>
    <xf numFmtId="0" fontId="8" fillId="0" borderId="41" xfId="0" applyFont="1" applyBorder="1" applyAlignment="1">
      <alignment/>
    </xf>
    <xf numFmtId="3" fontId="8" fillId="0" borderId="41" xfId="0" applyNumberFormat="1" applyFont="1" applyBorder="1" applyAlignment="1">
      <alignment horizontal="right"/>
    </xf>
    <xf numFmtId="3" fontId="8" fillId="0" borderId="41" xfId="0" applyNumberFormat="1" applyFont="1" applyBorder="1" applyAlignment="1" quotePrefix="1">
      <alignment horizontal="right"/>
    </xf>
    <xf numFmtId="3" fontId="8" fillId="0" borderId="42" xfId="0" applyNumberFormat="1" applyFont="1" applyBorder="1" applyAlignment="1" quotePrefix="1">
      <alignment horizontal="right"/>
    </xf>
    <xf numFmtId="168" fontId="8" fillId="0" borderId="11" xfId="0" applyNumberFormat="1" applyFont="1" applyBorder="1" applyAlignment="1">
      <alignment horizontal="right"/>
    </xf>
    <xf numFmtId="168" fontId="8" fillId="0" borderId="12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168" fontId="14" fillId="0" borderId="30" xfId="0" applyNumberFormat="1" applyFont="1" applyBorder="1" applyAlignment="1">
      <alignment horizontal="right" vertical="center" wrapText="1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5" fillId="0" borderId="20" xfId="0" applyFont="1" applyBorder="1" applyAlignment="1" quotePrefix="1">
      <alignment horizontal="left" vertical="center" wrapText="1"/>
    </xf>
    <xf numFmtId="0" fontId="15" fillId="0" borderId="46" xfId="0" applyFont="1" applyBorder="1" applyAlignment="1" quotePrefix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5" fillId="0" borderId="38" xfId="0" applyFont="1" applyBorder="1" applyAlignment="1" quotePrefix="1">
      <alignment horizontal="left" vertical="center" wrapText="1"/>
    </xf>
    <xf numFmtId="0" fontId="15" fillId="0" borderId="44" xfId="0" applyFont="1" applyBorder="1" applyAlignment="1" quotePrefix="1">
      <alignment horizontal="left" vertical="center" wrapText="1"/>
    </xf>
    <xf numFmtId="0" fontId="5" fillId="0" borderId="40" xfId="0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="75" zoomScaleNormal="70" zoomScaleSheetLayoutView="75" workbookViewId="0" topLeftCell="A12">
      <selection activeCell="A36" sqref="A36"/>
    </sheetView>
  </sheetViews>
  <sheetFormatPr defaultColWidth="9.00390625" defaultRowHeight="12.75"/>
  <cols>
    <col min="1" max="1" width="4.875" style="0" customWidth="1"/>
    <col min="2" max="2" width="60.125" style="0" customWidth="1"/>
    <col min="3" max="3" width="15.375" style="0" customWidth="1"/>
    <col min="4" max="4" width="15.25390625" style="0" customWidth="1"/>
    <col min="5" max="5" width="15.375" style="0" customWidth="1"/>
    <col min="6" max="6" width="16.00390625" style="0" customWidth="1"/>
    <col min="7" max="7" width="15.875" style="0" customWidth="1"/>
    <col min="8" max="8" width="14.875" style="0" customWidth="1"/>
  </cols>
  <sheetData>
    <row r="1" ht="12.75">
      <c r="H1" s="1" t="s">
        <v>35</v>
      </c>
    </row>
    <row r="2" ht="12.75">
      <c r="H2" s="1" t="s">
        <v>36</v>
      </c>
    </row>
    <row r="3" ht="12.75">
      <c r="H3" s="1" t="s">
        <v>33</v>
      </c>
    </row>
    <row r="4" ht="12.75">
      <c r="H4" s="1" t="s">
        <v>34</v>
      </c>
    </row>
    <row r="5" spans="1:8" ht="6.75" customHeight="1">
      <c r="A5" s="105"/>
      <c r="B5" s="105"/>
      <c r="C5" s="105"/>
      <c r="D5" s="105"/>
      <c r="E5" s="105"/>
      <c r="F5" s="105"/>
      <c r="G5" s="105"/>
      <c r="H5" s="105"/>
    </row>
    <row r="6" spans="1:8" ht="20.25">
      <c r="A6" s="104" t="s">
        <v>0</v>
      </c>
      <c r="B6" s="104"/>
      <c r="C6" s="104"/>
      <c r="D6" s="104"/>
      <c r="E6" s="104"/>
      <c r="F6" s="104"/>
      <c r="G6" s="104"/>
      <c r="H6" s="104"/>
    </row>
    <row r="7" spans="1:8" ht="18">
      <c r="A7" s="107" t="s">
        <v>1</v>
      </c>
      <c r="B7" s="107"/>
      <c r="C7" s="107"/>
      <c r="D7" s="107"/>
      <c r="E7" s="107"/>
      <c r="F7" s="107"/>
      <c r="G7" s="107"/>
      <c r="H7" s="107"/>
    </row>
    <row r="8" ht="12" customHeight="1" thickBot="1">
      <c r="H8" s="2" t="s">
        <v>2</v>
      </c>
    </row>
    <row r="9" spans="1:8" ht="28.5" customHeight="1" thickBot="1">
      <c r="A9" s="110" t="s">
        <v>3</v>
      </c>
      <c r="B9" s="110" t="s">
        <v>4</v>
      </c>
      <c r="C9" s="110" t="s">
        <v>5</v>
      </c>
      <c r="D9" s="108" t="s">
        <v>6</v>
      </c>
      <c r="E9" s="108"/>
      <c r="F9" s="108"/>
      <c r="G9" s="108"/>
      <c r="H9" s="109"/>
    </row>
    <row r="10" spans="1:8" ht="13.5" thickBot="1">
      <c r="A10" s="111"/>
      <c r="B10" s="111"/>
      <c r="C10" s="111"/>
      <c r="D10" s="3">
        <v>2003</v>
      </c>
      <c r="E10" s="3">
        <v>2004</v>
      </c>
      <c r="F10" s="3">
        <v>2005</v>
      </c>
      <c r="G10" s="3">
        <v>2006</v>
      </c>
      <c r="H10" s="3">
        <v>2007</v>
      </c>
    </row>
    <row r="11" spans="1:8" s="4" customFormat="1" ht="16.5" thickBot="1">
      <c r="A11" s="57">
        <v>1</v>
      </c>
      <c r="B11" s="58" t="s">
        <v>7</v>
      </c>
      <c r="C11" s="19">
        <v>0</v>
      </c>
      <c r="D11" s="19">
        <v>0</v>
      </c>
      <c r="E11" s="59">
        <v>0</v>
      </c>
      <c r="F11" s="19">
        <v>0</v>
      </c>
      <c r="G11" s="59">
        <v>0</v>
      </c>
      <c r="H11" s="20">
        <v>0</v>
      </c>
    </row>
    <row r="12" spans="1:8" s="4" customFormat="1" ht="16.5" thickBot="1">
      <c r="A12" s="16">
        <v>2</v>
      </c>
      <c r="B12" s="58" t="s">
        <v>8</v>
      </c>
      <c r="C12" s="18">
        <v>1010000</v>
      </c>
      <c r="D12" s="18">
        <v>3145456</v>
      </c>
      <c r="E12" s="18">
        <v>2336061</v>
      </c>
      <c r="F12" s="18">
        <v>1526667</v>
      </c>
      <c r="G12" s="18">
        <v>910000</v>
      </c>
      <c r="H12" s="18">
        <v>780000</v>
      </c>
    </row>
    <row r="13" spans="1:8" s="4" customFormat="1" ht="16.5" thickBot="1">
      <c r="A13" s="57">
        <v>3</v>
      </c>
      <c r="B13" s="17" t="s">
        <v>9</v>
      </c>
      <c r="C13" s="19">
        <v>34229</v>
      </c>
      <c r="D13" s="19">
        <v>0</v>
      </c>
      <c r="E13" s="61">
        <v>0</v>
      </c>
      <c r="F13" s="18">
        <v>0</v>
      </c>
      <c r="G13" s="61">
        <v>0</v>
      </c>
      <c r="H13" s="60">
        <v>0</v>
      </c>
    </row>
    <row r="14" spans="1:8" s="4" customFormat="1" ht="16.5" thickBot="1">
      <c r="A14" s="57">
        <v>4</v>
      </c>
      <c r="B14" s="58" t="s">
        <v>10</v>
      </c>
      <c r="C14" s="18">
        <v>0</v>
      </c>
      <c r="D14" s="18">
        <v>0</v>
      </c>
      <c r="E14" s="61">
        <v>0</v>
      </c>
      <c r="F14" s="18">
        <v>0</v>
      </c>
      <c r="G14" s="61">
        <v>0</v>
      </c>
      <c r="H14" s="60">
        <v>0</v>
      </c>
    </row>
    <row r="15" spans="1:8" s="4" customFormat="1" ht="16.5" thickBot="1">
      <c r="A15" s="57">
        <v>5</v>
      </c>
      <c r="B15" s="17" t="s">
        <v>11</v>
      </c>
      <c r="C15" s="18">
        <f aca="true" t="shared" si="0" ref="C15:H15">SUM(C16:C17)</f>
        <v>7364</v>
      </c>
      <c r="D15" s="18">
        <f t="shared" si="0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60">
        <f t="shared" si="0"/>
        <v>0</v>
      </c>
    </row>
    <row r="16" spans="1:8" s="4" customFormat="1" ht="15.75">
      <c r="A16" s="5"/>
      <c r="B16" s="6" t="s">
        <v>12</v>
      </c>
      <c r="C16" s="7">
        <v>0</v>
      </c>
      <c r="D16" s="8">
        <v>0</v>
      </c>
      <c r="E16" s="9">
        <v>0</v>
      </c>
      <c r="F16" s="8">
        <v>0</v>
      </c>
      <c r="G16" s="9">
        <v>0</v>
      </c>
      <c r="H16" s="10">
        <v>0</v>
      </c>
    </row>
    <row r="17" spans="1:8" s="11" customFormat="1" ht="32.25" thickBot="1">
      <c r="A17" s="66"/>
      <c r="B17" s="67" t="s">
        <v>13</v>
      </c>
      <c r="C17" s="68">
        <v>7364</v>
      </c>
      <c r="D17" s="68">
        <v>0</v>
      </c>
      <c r="E17" s="69">
        <v>0</v>
      </c>
      <c r="F17" s="68">
        <v>0</v>
      </c>
      <c r="G17" s="69">
        <v>0</v>
      </c>
      <c r="H17" s="70">
        <v>0</v>
      </c>
    </row>
    <row r="18" spans="1:8" s="4" customFormat="1" ht="16.5" thickBot="1">
      <c r="A18" s="62">
        <v>6</v>
      </c>
      <c r="B18" s="63" t="s">
        <v>14</v>
      </c>
      <c r="C18" s="64">
        <v>54540</v>
      </c>
      <c r="D18" s="64">
        <v>0</v>
      </c>
      <c r="E18" s="65">
        <v>0</v>
      </c>
      <c r="F18" s="64">
        <v>0</v>
      </c>
      <c r="G18" s="65">
        <v>0</v>
      </c>
      <c r="H18" s="15">
        <v>0</v>
      </c>
    </row>
    <row r="19" spans="1:8" s="4" customFormat="1" ht="16.5" thickBot="1">
      <c r="A19" s="12">
        <v>7</v>
      </c>
      <c r="B19" s="13" t="s">
        <v>15</v>
      </c>
      <c r="C19" s="14">
        <f aca="true" t="shared" si="1" ref="C19:H19">SUM(C11:C15,C18)</f>
        <v>1106133</v>
      </c>
      <c r="D19" s="14">
        <f t="shared" si="1"/>
        <v>3145456</v>
      </c>
      <c r="E19" s="14">
        <f t="shared" si="1"/>
        <v>2336061</v>
      </c>
      <c r="F19" s="14">
        <f t="shared" si="1"/>
        <v>1526667</v>
      </c>
      <c r="G19" s="14">
        <f t="shared" si="1"/>
        <v>910000</v>
      </c>
      <c r="H19" s="15">
        <f t="shared" si="1"/>
        <v>780000</v>
      </c>
    </row>
    <row r="20" spans="1:8" s="4" customFormat="1" ht="16.5" thickBot="1">
      <c r="A20" s="73">
        <v>8</v>
      </c>
      <c r="B20" s="74" t="s">
        <v>16</v>
      </c>
      <c r="C20" s="75">
        <v>18743605</v>
      </c>
      <c r="D20" s="75">
        <v>16047661</v>
      </c>
      <c r="E20" s="75">
        <v>15700000</v>
      </c>
      <c r="F20" s="75">
        <v>16000000</v>
      </c>
      <c r="G20" s="76">
        <v>16300000</v>
      </c>
      <c r="H20" s="77">
        <v>16500000</v>
      </c>
    </row>
    <row r="21" spans="1:8" s="4" customFormat="1" ht="16.5" thickBot="1">
      <c r="A21" s="16">
        <v>9</v>
      </c>
      <c r="B21" s="17" t="s">
        <v>31</v>
      </c>
      <c r="C21" s="78">
        <f aca="true" t="shared" si="2" ref="C21:H21">PRODUCT(C19,1/C20)</f>
        <v>0.059013887669954634</v>
      </c>
      <c r="D21" s="78">
        <f t="shared" si="2"/>
        <v>0.19600713150657906</v>
      </c>
      <c r="E21" s="78">
        <f t="shared" si="2"/>
        <v>0.1487936942675159</v>
      </c>
      <c r="F21" s="78">
        <f t="shared" si="2"/>
        <v>0.0954166875</v>
      </c>
      <c r="G21" s="78">
        <f t="shared" si="2"/>
        <v>0.0558282208588957</v>
      </c>
      <c r="H21" s="79">
        <f t="shared" si="2"/>
        <v>0.04727272727272728</v>
      </c>
    </row>
    <row r="22" spans="1:8" ht="12.75">
      <c r="A22" s="106" t="s">
        <v>30</v>
      </c>
      <c r="B22" s="106"/>
      <c r="C22" s="106"/>
      <c r="D22" s="106"/>
      <c r="E22" s="106"/>
      <c r="F22" s="106"/>
      <c r="G22" s="106"/>
      <c r="H22" s="106"/>
    </row>
    <row r="23" spans="1:8" ht="20.25" customHeight="1" thickBot="1">
      <c r="A23" s="103" t="s">
        <v>17</v>
      </c>
      <c r="B23" s="103"/>
      <c r="C23" s="103"/>
      <c r="D23" s="103"/>
      <c r="E23" s="103"/>
      <c r="F23" s="103"/>
      <c r="G23" s="103"/>
      <c r="H23" s="103"/>
    </row>
    <row r="24" spans="1:8" s="23" customFormat="1" ht="17.25" customHeight="1" thickBot="1">
      <c r="A24" s="99" t="s">
        <v>18</v>
      </c>
      <c r="B24" s="91" t="s">
        <v>19</v>
      </c>
      <c r="C24" s="92"/>
      <c r="D24" s="89" t="s">
        <v>20</v>
      </c>
      <c r="E24" s="89"/>
      <c r="F24" s="89"/>
      <c r="G24" s="89"/>
      <c r="H24" s="90"/>
    </row>
    <row r="25" spans="1:8" s="23" customFormat="1" ht="13.5" thickBot="1">
      <c r="A25" s="100"/>
      <c r="B25" s="93"/>
      <c r="C25" s="94"/>
      <c r="D25" s="22">
        <v>2003</v>
      </c>
      <c r="E25" s="21">
        <v>2004</v>
      </c>
      <c r="F25" s="21">
        <v>2005</v>
      </c>
      <c r="G25" s="21">
        <v>2006</v>
      </c>
      <c r="H25" s="21">
        <v>2007</v>
      </c>
    </row>
    <row r="26" spans="1:8" s="26" customFormat="1" ht="15.75">
      <c r="A26" s="24">
        <v>1</v>
      </c>
      <c r="B26" s="95" t="s">
        <v>21</v>
      </c>
      <c r="C26" s="96"/>
      <c r="D26" s="25">
        <f>SUM(D27:D29)</f>
        <v>359080</v>
      </c>
      <c r="E26" s="25">
        <f>SUM(E27:E29)</f>
        <v>1003745</v>
      </c>
      <c r="F26" s="25">
        <f>SUM(F27:F29)</f>
        <v>943069</v>
      </c>
      <c r="G26" s="25">
        <f>SUM(G27:G29)</f>
        <v>699033</v>
      </c>
      <c r="H26" s="55">
        <f>SUM(H27:H29)</f>
        <v>182192</v>
      </c>
    </row>
    <row r="27" spans="1:8" s="26" customFormat="1" ht="15.75">
      <c r="A27" s="27"/>
      <c r="B27" s="97" t="s">
        <v>22</v>
      </c>
      <c r="C27" s="98"/>
      <c r="D27" s="28">
        <v>264544</v>
      </c>
      <c r="E27" s="28">
        <v>809395</v>
      </c>
      <c r="F27" s="28">
        <v>809395</v>
      </c>
      <c r="G27" s="28">
        <v>616667</v>
      </c>
      <c r="H27" s="56">
        <v>130000</v>
      </c>
    </row>
    <row r="28" spans="1:8" s="26" customFormat="1" ht="15.75">
      <c r="A28" s="27"/>
      <c r="B28" s="97" t="s">
        <v>23</v>
      </c>
      <c r="C28" s="98"/>
      <c r="D28" s="30">
        <v>0</v>
      </c>
      <c r="E28" s="31">
        <v>0</v>
      </c>
      <c r="F28" s="31">
        <v>0</v>
      </c>
      <c r="G28" s="32">
        <v>0</v>
      </c>
      <c r="H28" s="33">
        <v>0</v>
      </c>
    </row>
    <row r="29" spans="1:8" s="26" customFormat="1" ht="16.5" thickBot="1">
      <c r="A29" s="34"/>
      <c r="B29" s="101" t="s">
        <v>24</v>
      </c>
      <c r="C29" s="102"/>
      <c r="D29" s="28">
        <v>94536</v>
      </c>
      <c r="E29" s="28">
        <v>194350</v>
      </c>
      <c r="F29" s="28">
        <v>133674</v>
      </c>
      <c r="G29" s="28">
        <v>82366</v>
      </c>
      <c r="H29" s="56">
        <v>52192</v>
      </c>
    </row>
    <row r="30" spans="1:8" s="26" customFormat="1" ht="15.75">
      <c r="A30" s="27">
        <v>2</v>
      </c>
      <c r="B30" s="95" t="s">
        <v>25</v>
      </c>
      <c r="C30" s="96"/>
      <c r="D30" s="25">
        <f>SUM(D31:D32)</f>
        <v>34693</v>
      </c>
      <c r="E30" s="35">
        <f>SUM(E31:E32)</f>
        <v>0</v>
      </c>
      <c r="F30" s="35">
        <f>SUM(F31:F32)</f>
        <v>0</v>
      </c>
      <c r="G30" s="35">
        <f>SUM(G31:G32)</f>
        <v>0</v>
      </c>
      <c r="H30" s="36">
        <f>SUM(H31:H32)</f>
        <v>0</v>
      </c>
    </row>
    <row r="31" spans="1:8" s="26" customFormat="1" ht="15.75">
      <c r="A31" s="27"/>
      <c r="B31" s="97" t="s">
        <v>26</v>
      </c>
      <c r="C31" s="98"/>
      <c r="D31" s="37">
        <v>34229</v>
      </c>
      <c r="E31" s="29">
        <v>0</v>
      </c>
      <c r="F31" s="29">
        <v>0</v>
      </c>
      <c r="G31" s="38">
        <v>0</v>
      </c>
      <c r="H31" s="39">
        <v>0</v>
      </c>
    </row>
    <row r="32" spans="1:8" s="26" customFormat="1" ht="16.5" thickBot="1">
      <c r="A32" s="34"/>
      <c r="B32" s="101" t="s">
        <v>24</v>
      </c>
      <c r="C32" s="102"/>
      <c r="D32" s="40">
        <v>464</v>
      </c>
      <c r="E32" s="41">
        <v>0</v>
      </c>
      <c r="F32" s="41">
        <v>0</v>
      </c>
      <c r="G32" s="42">
        <v>0</v>
      </c>
      <c r="H32" s="43">
        <v>0</v>
      </c>
    </row>
    <row r="33" spans="1:8" s="26" customFormat="1" ht="16.5" thickBot="1">
      <c r="A33" s="34">
        <v>3</v>
      </c>
      <c r="B33" s="87" t="s">
        <v>27</v>
      </c>
      <c r="C33" s="88"/>
      <c r="D33" s="44">
        <v>404540</v>
      </c>
      <c r="E33" s="45">
        <v>0</v>
      </c>
      <c r="F33" s="45">
        <v>0</v>
      </c>
      <c r="G33" s="46">
        <v>0</v>
      </c>
      <c r="H33" s="47">
        <v>0</v>
      </c>
    </row>
    <row r="34" spans="1:8" s="26" customFormat="1" ht="16.5" thickBot="1">
      <c r="A34" s="48">
        <v>4</v>
      </c>
      <c r="B34" s="87" t="s">
        <v>28</v>
      </c>
      <c r="C34" s="88"/>
      <c r="D34" s="49">
        <f>TRANSPOSE(C15)</f>
        <v>7364</v>
      </c>
      <c r="E34" s="50">
        <v>0</v>
      </c>
      <c r="F34" s="50">
        <v>0</v>
      </c>
      <c r="G34" s="51">
        <v>0</v>
      </c>
      <c r="H34" s="52">
        <v>0</v>
      </c>
    </row>
    <row r="35" spans="1:8" s="26" customFormat="1" ht="16.5" thickBot="1">
      <c r="A35" s="80">
        <v>5</v>
      </c>
      <c r="B35" s="71" t="s">
        <v>29</v>
      </c>
      <c r="C35" s="72"/>
      <c r="D35" s="53">
        <f>SUM(D26,D30,D33:D34)</f>
        <v>805677</v>
      </c>
      <c r="E35" s="54">
        <f>SUM(E26,E30,E33:E34)</f>
        <v>1003745</v>
      </c>
      <c r="F35" s="54">
        <f>SUM(F26,F30,F33:F34)</f>
        <v>943069</v>
      </c>
      <c r="G35" s="54">
        <f>SUM(G26,G30,G33:G34)</f>
        <v>699033</v>
      </c>
      <c r="H35" s="54">
        <f>SUM(H26,H30,H33:H34)</f>
        <v>182192</v>
      </c>
    </row>
    <row r="36" spans="1:8" s="26" customFormat="1" ht="16.5" thickBot="1">
      <c r="A36" s="34">
        <v>6</v>
      </c>
      <c r="B36" s="87" t="s">
        <v>32</v>
      </c>
      <c r="C36" s="88"/>
      <c r="D36" s="81">
        <f>PRODUCT(D35,1/D20)</f>
        <v>0.05020526044262775</v>
      </c>
      <c r="E36" s="81">
        <f>PRODUCT(E35,1/E20)</f>
        <v>0.0639328025477707</v>
      </c>
      <c r="F36" s="81">
        <f>PRODUCT(F35,1/F20)</f>
        <v>0.058941812499999996</v>
      </c>
      <c r="G36" s="81">
        <f>PRODUCT(G35,1/G20)</f>
        <v>0.042885460122699386</v>
      </c>
      <c r="H36" s="81">
        <f>PRODUCT(H35,1/H20)</f>
        <v>0.011041939393939394</v>
      </c>
    </row>
    <row r="37" spans="1:8" ht="12.75">
      <c r="A37" s="86"/>
      <c r="B37" s="86"/>
      <c r="C37" s="86"/>
      <c r="D37" s="86"/>
      <c r="E37" s="86"/>
      <c r="F37" s="86"/>
      <c r="G37" s="86"/>
      <c r="H37" s="86"/>
    </row>
    <row r="38" spans="1:8" ht="12.75">
      <c r="A38" s="86"/>
      <c r="B38" s="86"/>
      <c r="C38" s="86"/>
      <c r="D38" s="86"/>
      <c r="E38" s="86"/>
      <c r="F38" s="86"/>
      <c r="G38" s="86"/>
      <c r="H38" s="86"/>
    </row>
    <row r="39" spans="1:7" ht="12.75">
      <c r="A39" s="82"/>
      <c r="B39" s="82" t="s">
        <v>37</v>
      </c>
      <c r="C39" s="82"/>
      <c r="D39" s="83"/>
      <c r="E39" s="84"/>
      <c r="F39" s="84"/>
      <c r="G39" s="85" t="s">
        <v>38</v>
      </c>
    </row>
    <row r="40" spans="1:7" ht="12.75">
      <c r="A40" s="82"/>
      <c r="B40" s="82" t="s">
        <v>39</v>
      </c>
      <c r="C40" s="82"/>
      <c r="D40" s="83"/>
      <c r="E40" s="84"/>
      <c r="F40" s="84"/>
      <c r="G40" s="85" t="s">
        <v>40</v>
      </c>
    </row>
  </sheetData>
  <mergeCells count="23">
    <mergeCell ref="A23:H23"/>
    <mergeCell ref="A6:H6"/>
    <mergeCell ref="A5:H5"/>
    <mergeCell ref="A22:H22"/>
    <mergeCell ref="A7:H7"/>
    <mergeCell ref="D9:H9"/>
    <mergeCell ref="A9:A10"/>
    <mergeCell ref="B9:B10"/>
    <mergeCell ref="C9:C10"/>
    <mergeCell ref="B29:C29"/>
    <mergeCell ref="B31:C31"/>
    <mergeCell ref="B33:C33"/>
    <mergeCell ref="B32:C32"/>
    <mergeCell ref="A37:H38"/>
    <mergeCell ref="B36:C36"/>
    <mergeCell ref="D24:H24"/>
    <mergeCell ref="B24:C25"/>
    <mergeCell ref="B26:C26"/>
    <mergeCell ref="B27:C27"/>
    <mergeCell ref="B28:C28"/>
    <mergeCell ref="B30:C30"/>
    <mergeCell ref="A24:A25"/>
    <mergeCell ref="B34:C34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2003-09-23T09:21:34Z</cp:lastPrinted>
  <dcterms:created xsi:type="dcterms:W3CDTF">2002-10-22T13:33:46Z</dcterms:created>
  <dcterms:modified xsi:type="dcterms:W3CDTF">2002-10-22T19:31:45Z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