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75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'Arkusz1'!$9:$10</definedName>
  </definedNames>
  <calcPr fullCalcOnLoad="1"/>
</workbook>
</file>

<file path=xl/sharedStrings.xml><?xml version="1.0" encoding="utf-8"?>
<sst xmlns="http://schemas.openxmlformats.org/spreadsheetml/2006/main" count="357" uniqueCount="126">
  <si>
    <t>Dział</t>
  </si>
  <si>
    <t>Rozdział</t>
  </si>
  <si>
    <t>Paragraf</t>
  </si>
  <si>
    <t>Nazwa</t>
  </si>
  <si>
    <t>Rolnictwo i łowiectwo</t>
  </si>
  <si>
    <t>Zakup usług pozostałych</t>
  </si>
  <si>
    <t>Inspekcja Weterynaryjna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</si>
  <si>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</si>
  <si>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</si>
  <si>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</si>
  <si>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</si>
  <si>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</si>
  <si>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</si>
  <si>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Podróże służbowe krajowe</t>
  </si>
  <si>
    <t>Różne opłaty i składki</t>
  </si>
  <si>
    <t>Odpisy na zakładowy fundusz świadczeń socjalnych</t>
  </si>
  <si>
    <t>Leśnictwo</t>
  </si>
  <si>
    <t>Nadzór nad gospodarką leśną</t>
  </si>
  <si>
    <t>Różne wydatki na rzecz osób fizycznych</t>
  </si>
  <si>
    <t>Transport i łączność</t>
  </si>
  <si>
    <t>Drogi publiczne powiatowe</t>
  </si>
  <si>
    <t>Zakup usług remontowych</t>
  </si>
  <si>
    <t>Zakup usług zdrowotnych</t>
  </si>
  <si>
    <t>Podatek od nieruchomości</t>
  </si>
  <si>
    <t>Wydatki inwestycyjne jednostek budżetowych</t>
  </si>
  <si>
    <t>Gospodarka mieszkaniowa</t>
  </si>
  <si>
    <t>Gospodarka gruntami i nieruchomościami</t>
  </si>
  <si>
    <t>Działalność usługowa</t>
  </si>
  <si>
    <t>Opracowania geodezyjne i kartograficzne</t>
  </si>
  <si>
    <t>Nadzór budowlany</t>
  </si>
  <si>
    <t>Administracja publiczna</t>
  </si>
  <si>
    <t>Urzędy wojewódzkie</t>
  </si>
  <si>
    <t>Rady powiatów</t>
  </si>
  <si>
    <t>Podróże służbowe zagraniczne</t>
  </si>
  <si>
    <t>Starostwa powiatowe</t>
  </si>
  <si>
    <t>Podatek od towarów i usług (VAT)</t>
  </si>
  <si>
    <t>Wydatki na zakupy inwestycyjne jednostek budżetowych</t>
  </si>
  <si>
    <t>Komisje poborowe</t>
  </si>
  <si>
    <t>Komendy powiatowe Policji</t>
  </si>
  <si>
    <t>Zakup środków żywności</t>
  </si>
  <si>
    <t>Komendy powiatowe Państwowej Straży Pożarnej</t>
  </si>
  <si>
    <t>Opłaty na rzecz budżetu państwa</t>
  </si>
  <si>
    <t>Ochotnicze straże pożarne</t>
  </si>
  <si>
    <t>Obsługa długu publicznego</t>
  </si>
  <si>
    <t>Różne rozliczenia</t>
  </si>
  <si>
    <t>Rezerwy ogólne i celowe</t>
  </si>
  <si>
    <t>Rezerwy (rezerwa ogólna)</t>
  </si>
  <si>
    <t>Oświata i wychowanie</t>
  </si>
  <si>
    <t>Licea ogólnokształcące</t>
  </si>
  <si>
    <t>Zakup pomocy naukowych, dydaktycznych i książek</t>
  </si>
  <si>
    <t>Szkoły zawodowe</t>
  </si>
  <si>
    <t>Dokształcanie i doskonalenie nauczycieli</t>
  </si>
  <si>
    <t xml:space="preserve"> </t>
  </si>
  <si>
    <t>Pozostała działalność</t>
  </si>
  <si>
    <t>Ochrona zdrowia</t>
  </si>
  <si>
    <t>Szpitale ogólne</t>
  </si>
  <si>
    <t>Publiczna służba krwi</t>
  </si>
  <si>
    <t>Składki na ubezpieczenie zdrowotne</t>
  </si>
  <si>
    <t>Opieka społeczna</t>
  </si>
  <si>
    <t>Domy pomocy społecznej</t>
  </si>
  <si>
    <t>Zakup leków i materiałów medycznych</t>
  </si>
  <si>
    <t>Rodziny zastępcze</t>
  </si>
  <si>
    <t>Świadczenia społeczne</t>
  </si>
  <si>
    <t>Zasiłki rodzinne, pielęgnacyjne i wychowawcze</t>
  </si>
  <si>
    <t>Powiatowe centra pomocy rodzinie</t>
  </si>
  <si>
    <t>Powiatowe urzędu pracy</t>
  </si>
  <si>
    <t>Edukacyjna opieka wychowawcza</t>
  </si>
  <si>
    <t>Specjalne ośrodki szkolno-wychowawcze</t>
  </si>
  <si>
    <t>Internaty i bursy szkolne</t>
  </si>
  <si>
    <t>Pomoc materialna dla uczniów</t>
  </si>
  <si>
    <t>Stypendia oraz inne formy pomocy dla uczniów</t>
  </si>
  <si>
    <t>Doskonalenie i dokształcanie nauczycieli</t>
  </si>
  <si>
    <t>Kultura i ochrona dziedzictwa narodowego</t>
  </si>
  <si>
    <t>Biblioteki</t>
  </si>
  <si>
    <t>Kultura fizyczna i sport</t>
  </si>
  <si>
    <t>Zadania w zakresie kultury fizycznej i sportu</t>
  </si>
  <si>
    <t>Załącznik nr 2</t>
  </si>
  <si>
    <t>WYDATKI</t>
  </si>
  <si>
    <t>Klasyfikacja budżetowa</t>
  </si>
  <si>
    <t>Zwiększenia</t>
  </si>
  <si>
    <t>Zmniejszenia</t>
  </si>
  <si>
    <t>Plan po zmianach</t>
  </si>
  <si>
    <t>010</t>
  </si>
  <si>
    <t>01005</t>
  </si>
  <si>
    <t>Prace geodezyjno-urządzeniowe na potrzeby rolnictwa</t>
  </si>
  <si>
    <t>01021</t>
  </si>
  <si>
    <t>01022</t>
  </si>
  <si>
    <t>Zwalczanie chorób zakaźnych zwierząt oraz badania monitoringowe pozostałości chemicznych i biologicznych w tkankach zwierząt i produktach pochodzenia zwierzęcego</t>
  </si>
  <si>
    <t>020</t>
  </si>
  <si>
    <t>02002</t>
  </si>
  <si>
    <t xml:space="preserve">Dotacja celowa z budżetu na finansowanie lub dofinansowanie zadań zleconych do realizacji pozostałym jednostkom nie zaliczanym do sektora finansów publicznych </t>
  </si>
  <si>
    <t>Pozostałe podatki na rzecz budżetów jednostek samorządu terytorialnego</t>
  </si>
  <si>
    <t>Prace geodezyjne i kartograficzne (nieinwestycyjne)</t>
  </si>
  <si>
    <t>Dotacje celowe przekazane gminie (...) na zadania bieżące realizowane na podstawie porozumień (umów) między jednostkami samorządu terytorialnego</t>
  </si>
  <si>
    <t>Uposażenie żołnierzy zawodowych i nadterminowych oraz funkcjonariuszy</t>
  </si>
  <si>
    <t>Pozostałe należności żołnierzy zawodowych i nadterminowych  oraz funkcjonariuszy</t>
  </si>
  <si>
    <t>Nagrody roczne dla żołnierzy zawodowych i nadterminowych oraz funkcjonariuszy</t>
  </si>
  <si>
    <t>Uposażenia oraz świadczenia pieniężne wypłacane przez okres roku żołnierzom i funkcjonariuszom zwolnionym ze służby</t>
  </si>
  <si>
    <t>Opłaty na rzecz budżetów jednostek samorządu terytorialnego</t>
  </si>
  <si>
    <t>Obsługa papierów wartościowych, kredytów i pożyczek jednostek samorządu terytorialnego</t>
  </si>
  <si>
    <t>Odsetki i dyskonto od krajowych skarbowych papierów wartościowych oraz pożyczek i kredytów</t>
  </si>
  <si>
    <t>Rozliczenia z tytułu poręczeń i gwarancji  udzielonych przez Skarb Państwa lub jednostkę samorządu terytorialnego</t>
  </si>
  <si>
    <t>Wypłaty z tytułu poręczeń spłaty krajowych kredytów bankowych</t>
  </si>
  <si>
    <t>Rezerwy (rezerwa celowa)</t>
  </si>
  <si>
    <t>Dotacja celowa z budżetu na finansowanie lub dofinansowanie zadań zleconych do realizacji stowarzyszeniom</t>
  </si>
  <si>
    <t xml:space="preserve">Dotacje celowe przekazane gminie (...) na zadania bieżące realizowane na podstawie porozumień (umów) między jednostkami samorządu terytorialnego </t>
  </si>
  <si>
    <t xml:space="preserve">Dotacje celowe z budżetu na finansowanie lub dofinansowanie kosztów realizacji inwestycji i zakupów inwestycyjnych innych jednostek sektora finansów publicznych </t>
  </si>
  <si>
    <t>Dotacja celowa z budżetu na finansowanie lub dofinansowanie zadań zleconych do realizacji pozostałym jednostkom nie zaliczanym do sektora finansów publicznych</t>
  </si>
  <si>
    <t>Składki na ubezpieczenie zdrowotne oraz świadczenia dla osób nie objętych obowiązkiem ubezpieczenia zdrowotnego</t>
  </si>
  <si>
    <t>Zespoły do spraw orzekania o stopniu niepełnosprawności</t>
  </si>
  <si>
    <t>Państwowy Fundusz Rehabilitacji Osób Niepełnosprawnych</t>
  </si>
  <si>
    <t>Poradnie psychologiczno-pedagogiczne oraz inne poradnie specjalistyczne</t>
  </si>
  <si>
    <t>Budżet Powiatu Wąbrzeskiego na rok 2003</t>
  </si>
  <si>
    <t>Rady Powiatu w Wąbrzeźnie</t>
  </si>
  <si>
    <t>Wynagrodzenia osobowe członków korpusu służby cywilnej</t>
  </si>
  <si>
    <t>Nagrody i wydatki osobowe nie zaliczane do wynagrodzeń</t>
  </si>
  <si>
    <t>Bezpieczeństwo publiczne i ochrona przeciwpożarowa</t>
  </si>
  <si>
    <t>Projekt planu budżetu</t>
  </si>
  <si>
    <t>Razem wydatki:</t>
  </si>
  <si>
    <t>do uchwały nr IV/25/2003</t>
  </si>
  <si>
    <t>Placówki opiekuńczo-wychowawcze</t>
  </si>
  <si>
    <t>z dnia 6 marca 2003 r.</t>
  </si>
  <si>
    <t>Skarbnik Powiatu</t>
  </si>
  <si>
    <t>Przewodniczący Rady Powiatu</t>
  </si>
  <si>
    <t>Maria Zakrawacz</t>
  </si>
  <si>
    <t>mgr Adam Puchała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</si>
</sst>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3" fontId="0" fillId="0" borderId="0" xfId="0" applyNumberForma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vertical="center" wrapText="1"/>
    </xf>
    <xf numFmtId="3" fontId="1" fillId="0" borderId="6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3" fontId="4" fillId="0" borderId="7" xfId="0" applyNumberFormat="1" applyFont="1" applyBorder="1" applyAlignment="1">
      <alignment/>
    </xf>
    <xf numFmtId="1" fontId="4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1" fontId="2" fillId="0" borderId="9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vertical="center" wrapText="1"/>
    </xf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1" fontId="3" fillId="0" borderId="12" xfId="0" applyNumberFormat="1" applyFont="1" applyBorder="1" applyAlignment="1" quotePrefix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vertical="center" wrapText="1"/>
    </xf>
    <xf numFmtId="3" fontId="3" fillId="0" borderId="7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vertical="center" wrapText="1"/>
    </xf>
    <xf numFmtId="3" fontId="1" fillId="0" borderId="15" xfId="0" applyNumberFormat="1" applyFont="1" applyBorder="1" applyAlignment="1">
      <alignment vertical="center"/>
    </xf>
    <xf numFmtId="1" fontId="3" fillId="0" borderId="12" xfId="0" applyNumberFormat="1" applyFont="1" applyBorder="1" applyAlignment="1">
      <alignment horizontal="center" vertical="center"/>
    </xf>
    <xf numFmtId="3" fontId="0" fillId="0" borderId="9" xfId="0" applyNumberFormat="1" applyBorder="1" applyAlignment="1">
      <alignment vertical="center"/>
    </xf>
    <xf numFmtId="1" fontId="2" fillId="0" borderId="16" xfId="0" applyNumberFormat="1" applyFont="1" applyBorder="1" applyAlignment="1" quotePrefix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3" fontId="0" fillId="0" borderId="20" xfId="0" applyNumberFormat="1" applyBorder="1" applyAlignment="1">
      <alignment vertical="center"/>
    </xf>
    <xf numFmtId="1" fontId="1" fillId="0" borderId="20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vertical="center" wrapText="1"/>
    </xf>
    <xf numFmtId="3" fontId="1" fillId="0" borderId="21" xfId="0" applyNumberFormat="1" applyFont="1" applyBorder="1" applyAlignment="1">
      <alignment vertical="center"/>
    </xf>
    <xf numFmtId="3" fontId="0" fillId="0" borderId="19" xfId="0" applyNumberFormat="1" applyBorder="1" applyAlignment="1">
      <alignment vertical="center"/>
    </xf>
    <xf numFmtId="1" fontId="2" fillId="0" borderId="17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 quotePrefix="1">
      <alignment horizontal="center" vertical="center"/>
    </xf>
    <xf numFmtId="3" fontId="2" fillId="0" borderId="13" xfId="0" applyNumberFormat="1" applyFont="1" applyBorder="1" applyAlignment="1">
      <alignment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3" fontId="1" fillId="0" borderId="22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1" fillId="0" borderId="25" xfId="0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6"/>
  <sheetViews>
    <sheetView tabSelected="1" zoomScale="85" zoomScaleNormal="85" zoomScaleSheetLayoutView="100" workbookViewId="0" topLeftCell="A1">
      <selection activeCell="A1" sqref="A1"/>
    </sheetView>
  </sheetViews>
  <sheetFormatPr defaultColWidth="9.00390625" defaultRowHeight="12.75"/>
  <cols>
    <col min="1" max="1" width="4.75390625" style="4" customWidth="1"/>
    <col min="2" max="3" width="7.00390625" style="4" customWidth="1"/>
    <col min="4" max="4" width="45.75390625" style="3" customWidth="1"/>
    <col min="5" max="5" width="14.125" style="5" customWidth="1"/>
    <col min="6" max="6" width="13.125" style="5" customWidth="1"/>
    <col min="7" max="7" width="12.125" style="5" customWidth="1"/>
    <col min="8" max="8" width="14.00390625" style="5" customWidth="1"/>
  </cols>
  <sheetData>
    <row r="1" ht="12.75">
      <c r="H1" s="24" t="s">
        <v>76</v>
      </c>
    </row>
    <row r="2" ht="12.75">
      <c r="H2" s="24" t="s">
        <v>119</v>
      </c>
    </row>
    <row r="3" ht="12.75">
      <c r="H3" s="24" t="s">
        <v>113</v>
      </c>
    </row>
    <row r="4" ht="12.75">
      <c r="H4" s="24" t="s">
        <v>121</v>
      </c>
    </row>
    <row r="5" ht="6" customHeight="1"/>
    <row r="6" spans="1:8" ht="20.25">
      <c r="A6" s="75" t="s">
        <v>112</v>
      </c>
      <c r="B6" s="75"/>
      <c r="C6" s="75"/>
      <c r="D6" s="75"/>
      <c r="E6" s="75"/>
      <c r="F6" s="75"/>
      <c r="G6" s="75"/>
      <c r="H6" s="75"/>
    </row>
    <row r="7" spans="1:8" ht="18">
      <c r="A7" s="76" t="s">
        <v>77</v>
      </c>
      <c r="B7" s="76"/>
      <c r="C7" s="76"/>
      <c r="D7" s="76"/>
      <c r="E7" s="76"/>
      <c r="F7" s="76"/>
      <c r="G7" s="76"/>
      <c r="H7" s="76"/>
    </row>
    <row r="8" ht="13.5" thickBot="1"/>
    <row r="9" spans="1:8" s="2" customFormat="1" ht="11.25">
      <c r="A9" s="77" t="s">
        <v>78</v>
      </c>
      <c r="B9" s="78"/>
      <c r="C9" s="78"/>
      <c r="D9" s="79" t="s">
        <v>3</v>
      </c>
      <c r="E9" s="81" t="s">
        <v>117</v>
      </c>
      <c r="F9" s="81" t="s">
        <v>79</v>
      </c>
      <c r="G9" s="71" t="s">
        <v>80</v>
      </c>
      <c r="H9" s="73" t="s">
        <v>81</v>
      </c>
    </row>
    <row r="10" spans="1:8" s="2" customFormat="1" ht="12" thickBot="1">
      <c r="A10" s="10" t="s">
        <v>0</v>
      </c>
      <c r="B10" s="11" t="s">
        <v>1</v>
      </c>
      <c r="C10" s="11" t="s">
        <v>2</v>
      </c>
      <c r="D10" s="80"/>
      <c r="E10" s="82"/>
      <c r="F10" s="82"/>
      <c r="G10" s="72"/>
      <c r="H10" s="74"/>
    </row>
    <row r="11" spans="1:8" s="18" customFormat="1" ht="13.5" thickBot="1">
      <c r="A11" s="46" t="s">
        <v>82</v>
      </c>
      <c r="B11" s="25" t="s">
        <v>52</v>
      </c>
      <c r="C11" s="26"/>
      <c r="D11" s="27" t="s">
        <v>4</v>
      </c>
      <c r="E11" s="28">
        <f>SUM(E12,E14,E26)</f>
        <v>282000</v>
      </c>
      <c r="F11" s="28">
        <f>SUM(F12,F14,F26)</f>
        <v>0</v>
      </c>
      <c r="G11" s="28">
        <f>SUM(G12,G14,G26)</f>
        <v>0</v>
      </c>
      <c r="H11" s="29">
        <f>SUM(H12,H14,H26)</f>
        <v>282000</v>
      </c>
    </row>
    <row r="12" spans="1:8" s="19" customFormat="1" ht="26.25" thickBot="1">
      <c r="A12" s="47"/>
      <c r="B12" s="31" t="s">
        <v>83</v>
      </c>
      <c r="C12" s="32"/>
      <c r="D12" s="33" t="s">
        <v>84</v>
      </c>
      <c r="E12" s="34">
        <f>SUM(E13)</f>
        <v>40000</v>
      </c>
      <c r="F12" s="34">
        <f>SUM(F13)</f>
        <v>0</v>
      </c>
      <c r="G12" s="34">
        <f>SUM(G13)</f>
        <v>0</v>
      </c>
      <c r="H12" s="35">
        <f>SUM(H13)</f>
        <v>40000</v>
      </c>
    </row>
    <row r="13" spans="1:8" s="1" customFormat="1" ht="13.5" thickBot="1">
      <c r="A13" s="48"/>
      <c r="B13" s="36"/>
      <c r="C13" s="37">
        <v>4300</v>
      </c>
      <c r="D13" s="38" t="s">
        <v>5</v>
      </c>
      <c r="E13" s="36">
        <v>40000</v>
      </c>
      <c r="F13" s="36">
        <v>0</v>
      </c>
      <c r="G13" s="36">
        <v>0</v>
      </c>
      <c r="H13" s="39">
        <v>40000</v>
      </c>
    </row>
    <row r="14" spans="1:8" s="19" customFormat="1" ht="13.5" thickBot="1">
      <c r="A14" s="47"/>
      <c r="B14" s="31" t="s">
        <v>85</v>
      </c>
      <c r="C14" s="32"/>
      <c r="D14" s="33" t="s">
        <v>6</v>
      </c>
      <c r="E14" s="34">
        <f>SUM(E15:E25)</f>
        <v>241000</v>
      </c>
      <c r="F14" s="34">
        <f>SUM(F15:F25)</f>
        <v>0</v>
      </c>
      <c r="G14" s="34">
        <f>SUM(G15:G25)</f>
        <v>0</v>
      </c>
      <c r="H14" s="35">
        <v>241000</v>
      </c>
    </row>
    <row r="15" spans="1:8" s="1" customFormat="1" ht="12.75">
      <c r="A15" s="48"/>
      <c r="B15" s="51"/>
      <c r="C15" s="15">
        <v>4010</v>
      </c>
      <c r="D15" s="16" t="s">
        <v>7</v>
      </c>
      <c r="E15" s="17">
        <v>62800</v>
      </c>
      <c r="F15" s="17">
        <v>0</v>
      </c>
      <c r="G15" s="17">
        <v>0</v>
      </c>
      <c r="H15" s="30">
        <v>62800</v>
      </c>
    </row>
    <row r="16" spans="1:8" s="1" customFormat="1" ht="12.75">
      <c r="A16" s="48"/>
      <c r="B16" s="36"/>
      <c r="C16" s="6">
        <v>4020</v>
      </c>
      <c r="D16" s="7" t="s">
        <v>114</v>
      </c>
      <c r="E16" s="8">
        <v>99000</v>
      </c>
      <c r="F16" s="8">
        <v>0</v>
      </c>
      <c r="G16" s="8">
        <v>0</v>
      </c>
      <c r="H16" s="9">
        <v>99000</v>
      </c>
    </row>
    <row r="17" spans="1:8" s="1" customFormat="1" ht="12.75">
      <c r="A17" s="48"/>
      <c r="B17" s="36"/>
      <c r="C17" s="6">
        <v>4040</v>
      </c>
      <c r="D17" s="7" t="s">
        <v>8</v>
      </c>
      <c r="E17" s="8">
        <v>10500</v>
      </c>
      <c r="F17" s="8">
        <v>0</v>
      </c>
      <c r="G17" s="8">
        <v>0</v>
      </c>
      <c r="H17" s="9">
        <v>10500</v>
      </c>
    </row>
    <row r="18" spans="1:8" s="1" customFormat="1" ht="12.75">
      <c r="A18" s="48"/>
      <c r="B18" s="36"/>
      <c r="C18" s="6">
        <v>4110</v>
      </c>
      <c r="D18" s="7" t="s">
        <v>9</v>
      </c>
      <c r="E18" s="8">
        <v>31900</v>
      </c>
      <c r="F18" s="8">
        <v>0</v>
      </c>
      <c r="G18" s="8">
        <v>0</v>
      </c>
      <c r="H18" s="9">
        <v>31900</v>
      </c>
    </row>
    <row r="19" spans="1:8" s="1" customFormat="1" ht="12.75">
      <c r="A19" s="48"/>
      <c r="B19" s="36"/>
      <c r="C19" s="6">
        <v>4120</v>
      </c>
      <c r="D19" s="7" t="s">
        <v>10</v>
      </c>
      <c r="E19" s="8">
        <v>4227</v>
      </c>
      <c r="F19" s="8">
        <v>0</v>
      </c>
      <c r="G19" s="8">
        <v>0</v>
      </c>
      <c r="H19" s="9">
        <v>4227</v>
      </c>
    </row>
    <row r="20" spans="1:8" s="1" customFormat="1" ht="12.75">
      <c r="A20" s="48"/>
      <c r="B20" s="36"/>
      <c r="C20" s="6">
        <v>4210</v>
      </c>
      <c r="D20" s="7" t="s">
        <v>11</v>
      </c>
      <c r="E20" s="8">
        <v>7585</v>
      </c>
      <c r="F20" s="8">
        <v>0</v>
      </c>
      <c r="G20" s="8">
        <v>0</v>
      </c>
      <c r="H20" s="9">
        <v>7585</v>
      </c>
    </row>
    <row r="21" spans="1:8" s="1" customFormat="1" ht="12.75">
      <c r="A21" s="48"/>
      <c r="B21" s="36"/>
      <c r="C21" s="6">
        <v>4260</v>
      </c>
      <c r="D21" s="7" t="s">
        <v>12</v>
      </c>
      <c r="E21" s="8">
        <v>300</v>
      </c>
      <c r="F21" s="8">
        <v>0</v>
      </c>
      <c r="G21" s="8">
        <v>0</v>
      </c>
      <c r="H21" s="9">
        <v>300</v>
      </c>
    </row>
    <row r="22" spans="1:8" s="1" customFormat="1" ht="12.75">
      <c r="A22" s="48"/>
      <c r="B22" s="36"/>
      <c r="C22" s="6">
        <v>4300</v>
      </c>
      <c r="D22" s="7" t="s">
        <v>5</v>
      </c>
      <c r="E22" s="8">
        <v>18000</v>
      </c>
      <c r="F22" s="8">
        <v>0</v>
      </c>
      <c r="G22" s="8">
        <v>0</v>
      </c>
      <c r="H22" s="9">
        <v>18000</v>
      </c>
    </row>
    <row r="23" spans="1:8" s="1" customFormat="1" ht="12.75">
      <c r="A23" s="48"/>
      <c r="B23" s="36"/>
      <c r="C23" s="6">
        <v>4410</v>
      </c>
      <c r="D23" s="7" t="s">
        <v>13</v>
      </c>
      <c r="E23" s="8">
        <v>1000</v>
      </c>
      <c r="F23" s="8">
        <v>0</v>
      </c>
      <c r="G23" s="8">
        <v>0</v>
      </c>
      <c r="H23" s="9">
        <v>1000</v>
      </c>
    </row>
    <row r="24" spans="1:8" s="1" customFormat="1" ht="12.75">
      <c r="A24" s="48"/>
      <c r="B24" s="36"/>
      <c r="C24" s="6">
        <v>4430</v>
      </c>
      <c r="D24" s="7" t="s">
        <v>14</v>
      </c>
      <c r="E24" s="8">
        <v>1500</v>
      </c>
      <c r="F24" s="8">
        <v>0</v>
      </c>
      <c r="G24" s="8">
        <v>0</v>
      </c>
      <c r="H24" s="9">
        <v>1500</v>
      </c>
    </row>
    <row r="25" spans="1:8" s="1" customFormat="1" ht="13.5" thickBot="1">
      <c r="A25" s="48"/>
      <c r="B25" s="52"/>
      <c r="C25" s="41">
        <v>4440</v>
      </c>
      <c r="D25" s="42" t="s">
        <v>15</v>
      </c>
      <c r="E25" s="40">
        <v>4188</v>
      </c>
      <c r="F25" s="40">
        <v>0</v>
      </c>
      <c r="G25" s="40">
        <v>0</v>
      </c>
      <c r="H25" s="43">
        <v>4188</v>
      </c>
    </row>
    <row r="26" spans="1:8" s="19" customFormat="1" ht="51.75" thickBot="1">
      <c r="A26" s="47"/>
      <c r="B26" s="31" t="s">
        <v>86</v>
      </c>
      <c r="C26" s="32"/>
      <c r="D26" s="33" t="s">
        <v>87</v>
      </c>
      <c r="E26" s="34">
        <f>SUM(E27)</f>
        <v>1000</v>
      </c>
      <c r="F26" s="34">
        <f>SUM(F27)</f>
        <v>0</v>
      </c>
      <c r="G26" s="34">
        <f>SUM(G27)</f>
        <v>0</v>
      </c>
      <c r="H26" s="35">
        <f>SUM(H27)</f>
        <v>1000</v>
      </c>
    </row>
    <row r="27" spans="1:8" s="1" customFormat="1" ht="13.5" thickBot="1">
      <c r="A27" s="50"/>
      <c r="B27" s="53"/>
      <c r="C27" s="54">
        <v>4210</v>
      </c>
      <c r="D27" s="55" t="s">
        <v>11</v>
      </c>
      <c r="E27" s="52">
        <v>1000</v>
      </c>
      <c r="F27" s="52">
        <v>0</v>
      </c>
      <c r="G27" s="52">
        <v>0</v>
      </c>
      <c r="H27" s="56">
        <v>1000</v>
      </c>
    </row>
    <row r="28" spans="1:8" s="18" customFormat="1" ht="13.5" thickBot="1">
      <c r="A28" s="46" t="s">
        <v>88</v>
      </c>
      <c r="B28" s="25" t="s">
        <v>52</v>
      </c>
      <c r="C28" s="26"/>
      <c r="D28" s="27" t="s">
        <v>16</v>
      </c>
      <c r="E28" s="28">
        <f>SUM(E29)</f>
        <v>7900</v>
      </c>
      <c r="F28" s="28">
        <f>SUM(F29)</f>
        <v>68952</v>
      </c>
      <c r="G28" s="28">
        <f>SUM(G29)</f>
        <v>0</v>
      </c>
      <c r="H28" s="29">
        <f>SUM(H29)</f>
        <v>76852</v>
      </c>
    </row>
    <row r="29" spans="1:8" s="19" customFormat="1" ht="13.5" thickBot="1">
      <c r="A29" s="47"/>
      <c r="B29" s="31" t="s">
        <v>89</v>
      </c>
      <c r="C29" s="32"/>
      <c r="D29" s="33" t="s">
        <v>17</v>
      </c>
      <c r="E29" s="34">
        <f>SUM(E30:E31)</f>
        <v>7900</v>
      </c>
      <c r="F29" s="34">
        <f>SUM(F30:F31)</f>
        <v>68952</v>
      </c>
      <c r="G29" s="34">
        <f>SUM(G30:G31)</f>
        <v>0</v>
      </c>
      <c r="H29" s="35">
        <f>SUM(H30:H31)</f>
        <v>76852</v>
      </c>
    </row>
    <row r="30" spans="1:8" s="1" customFormat="1" ht="33.75">
      <c r="A30" s="48"/>
      <c r="B30" s="57"/>
      <c r="C30" s="15">
        <v>2830</v>
      </c>
      <c r="D30" s="16" t="s">
        <v>90</v>
      </c>
      <c r="E30" s="17">
        <v>7900</v>
      </c>
      <c r="F30" s="17">
        <v>0</v>
      </c>
      <c r="G30" s="17"/>
      <c r="H30" s="30">
        <v>7900</v>
      </c>
    </row>
    <row r="31" spans="1:8" s="1" customFormat="1" ht="13.5" thickBot="1">
      <c r="A31" s="50"/>
      <c r="B31" s="53"/>
      <c r="C31" s="11">
        <v>3030</v>
      </c>
      <c r="D31" s="12" t="s">
        <v>18</v>
      </c>
      <c r="E31" s="13">
        <v>0</v>
      </c>
      <c r="F31" s="13">
        <v>68952</v>
      </c>
      <c r="G31" s="13">
        <v>0</v>
      </c>
      <c r="H31" s="14">
        <v>68952</v>
      </c>
    </row>
    <row r="32" spans="1:8" s="18" customFormat="1" ht="13.5" thickBot="1">
      <c r="A32" s="49">
        <v>600</v>
      </c>
      <c r="B32" s="25" t="s">
        <v>52</v>
      </c>
      <c r="C32" s="26"/>
      <c r="D32" s="27" t="s">
        <v>19</v>
      </c>
      <c r="E32" s="28">
        <f>SUM(E33)</f>
        <v>949634</v>
      </c>
      <c r="F32" s="28">
        <f>SUM(F33)</f>
        <v>257007</v>
      </c>
      <c r="G32" s="28">
        <f>SUM(G33)</f>
        <v>7007</v>
      </c>
      <c r="H32" s="29">
        <f>SUM(H33)</f>
        <v>1199634</v>
      </c>
    </row>
    <row r="33" spans="1:8" s="19" customFormat="1" ht="13.5" thickBot="1">
      <c r="A33" s="47"/>
      <c r="B33" s="44">
        <v>60014</v>
      </c>
      <c r="C33" s="32"/>
      <c r="D33" s="33" t="s">
        <v>20</v>
      </c>
      <c r="E33" s="34">
        <f>SUM(E34:E49)</f>
        <v>949634</v>
      </c>
      <c r="F33" s="34">
        <f>SUM(F34:F49)</f>
        <v>257007</v>
      </c>
      <c r="G33" s="34">
        <f>SUM(G34:G49)</f>
        <v>7007</v>
      </c>
      <c r="H33" s="35">
        <f>SUM(H34:H49)</f>
        <v>1199634</v>
      </c>
    </row>
    <row r="34" spans="1:8" s="1" customFormat="1" ht="12.75">
      <c r="A34" s="48"/>
      <c r="B34" s="57"/>
      <c r="C34" s="15">
        <v>3020</v>
      </c>
      <c r="D34" s="16" t="s">
        <v>115</v>
      </c>
      <c r="E34" s="17">
        <v>7700</v>
      </c>
      <c r="F34" s="17">
        <v>0</v>
      </c>
      <c r="G34" s="17">
        <v>0</v>
      </c>
      <c r="H34" s="30">
        <v>7700</v>
      </c>
    </row>
    <row r="35" spans="1:8" s="1" customFormat="1" ht="12.75">
      <c r="A35" s="48"/>
      <c r="B35" s="45"/>
      <c r="C35" s="6">
        <v>4010</v>
      </c>
      <c r="D35" s="7" t="s">
        <v>7</v>
      </c>
      <c r="E35" s="8">
        <v>225000</v>
      </c>
      <c r="F35" s="8">
        <v>6713</v>
      </c>
      <c r="G35" s="8">
        <v>0</v>
      </c>
      <c r="H35" s="9">
        <v>231713</v>
      </c>
    </row>
    <row r="36" spans="1:8" s="1" customFormat="1" ht="12.75">
      <c r="A36" s="48"/>
      <c r="B36" s="45"/>
      <c r="C36" s="6">
        <v>4040</v>
      </c>
      <c r="D36" s="7" t="s">
        <v>8</v>
      </c>
      <c r="E36" s="8">
        <v>18130</v>
      </c>
      <c r="F36" s="8">
        <v>242</v>
      </c>
      <c r="G36" s="8">
        <v>0</v>
      </c>
      <c r="H36" s="9">
        <f>SUM(E36:F36,-G36)</f>
        <v>18372</v>
      </c>
    </row>
    <row r="37" spans="1:8" s="1" customFormat="1" ht="12.75">
      <c r="A37" s="48"/>
      <c r="B37" s="45"/>
      <c r="C37" s="6">
        <v>4110</v>
      </c>
      <c r="D37" s="7" t="s">
        <v>9</v>
      </c>
      <c r="E37" s="8">
        <v>43000</v>
      </c>
      <c r="F37" s="8">
        <v>0</v>
      </c>
      <c r="G37" s="8">
        <v>0</v>
      </c>
      <c r="H37" s="9">
        <v>43000</v>
      </c>
    </row>
    <row r="38" spans="1:8" s="1" customFormat="1" ht="12.75">
      <c r="A38" s="48"/>
      <c r="B38" s="45"/>
      <c r="C38" s="6">
        <v>4120</v>
      </c>
      <c r="D38" s="7" t="s">
        <v>10</v>
      </c>
      <c r="E38" s="8">
        <v>5900</v>
      </c>
      <c r="F38" s="8">
        <v>0</v>
      </c>
      <c r="G38" s="8">
        <v>0</v>
      </c>
      <c r="H38" s="9">
        <v>5900</v>
      </c>
    </row>
    <row r="39" spans="1:8" s="1" customFormat="1" ht="12.75">
      <c r="A39" s="48"/>
      <c r="B39" s="45"/>
      <c r="C39" s="6">
        <v>4210</v>
      </c>
      <c r="D39" s="7" t="s">
        <v>11</v>
      </c>
      <c r="E39" s="8">
        <v>90000</v>
      </c>
      <c r="F39" s="8">
        <v>0</v>
      </c>
      <c r="G39" s="8">
        <v>242</v>
      </c>
      <c r="H39" s="9">
        <f>SUM(E39:F39,-G39)</f>
        <v>89758</v>
      </c>
    </row>
    <row r="40" spans="1:8" s="1" customFormat="1" ht="12.75">
      <c r="A40" s="48"/>
      <c r="B40" s="45"/>
      <c r="C40" s="6">
        <v>4260</v>
      </c>
      <c r="D40" s="7" t="s">
        <v>12</v>
      </c>
      <c r="E40" s="8">
        <v>15000</v>
      </c>
      <c r="F40" s="8">
        <v>0</v>
      </c>
      <c r="G40" s="8">
        <v>2913</v>
      </c>
      <c r="H40" s="9">
        <v>12087</v>
      </c>
    </row>
    <row r="41" spans="1:8" s="1" customFormat="1" ht="12.75">
      <c r="A41" s="48"/>
      <c r="B41" s="45"/>
      <c r="C41" s="6">
        <v>4270</v>
      </c>
      <c r="D41" s="7" t="s">
        <v>21</v>
      </c>
      <c r="E41" s="8">
        <v>170000</v>
      </c>
      <c r="F41" s="8">
        <v>0</v>
      </c>
      <c r="G41" s="8">
        <v>0</v>
      </c>
      <c r="H41" s="9">
        <v>170000</v>
      </c>
    </row>
    <row r="42" spans="1:8" s="1" customFormat="1" ht="12.75">
      <c r="A42" s="48"/>
      <c r="B42" s="45"/>
      <c r="C42" s="6">
        <v>4280</v>
      </c>
      <c r="D42" s="7" t="s">
        <v>22</v>
      </c>
      <c r="E42" s="8">
        <v>1000</v>
      </c>
      <c r="F42" s="8">
        <v>0</v>
      </c>
      <c r="G42" s="8">
        <v>0</v>
      </c>
      <c r="H42" s="9">
        <v>1000</v>
      </c>
    </row>
    <row r="43" spans="1:8" s="1" customFormat="1" ht="12.75">
      <c r="A43" s="48"/>
      <c r="B43" s="45"/>
      <c r="C43" s="6">
        <v>4300</v>
      </c>
      <c r="D43" s="7" t="s">
        <v>5</v>
      </c>
      <c r="E43" s="8">
        <v>153704</v>
      </c>
      <c r="F43" s="8">
        <v>0</v>
      </c>
      <c r="G43" s="8">
        <v>0</v>
      </c>
      <c r="H43" s="9">
        <v>153704</v>
      </c>
    </row>
    <row r="44" spans="1:8" s="1" customFormat="1" ht="12.75">
      <c r="A44" s="48"/>
      <c r="B44" s="45"/>
      <c r="C44" s="6">
        <v>4410</v>
      </c>
      <c r="D44" s="7" t="s">
        <v>13</v>
      </c>
      <c r="E44" s="8">
        <v>500</v>
      </c>
      <c r="F44" s="8">
        <v>0</v>
      </c>
      <c r="G44" s="8">
        <v>0</v>
      </c>
      <c r="H44" s="9">
        <v>500</v>
      </c>
    </row>
    <row r="45" spans="1:8" s="1" customFormat="1" ht="12.75">
      <c r="A45" s="48"/>
      <c r="B45" s="45"/>
      <c r="C45" s="6">
        <v>4430</v>
      </c>
      <c r="D45" s="7" t="s">
        <v>14</v>
      </c>
      <c r="E45" s="8">
        <v>8000</v>
      </c>
      <c r="F45" s="8">
        <v>0</v>
      </c>
      <c r="G45" s="8">
        <v>1000</v>
      </c>
      <c r="H45" s="9">
        <v>7000</v>
      </c>
    </row>
    <row r="46" spans="1:8" s="1" customFormat="1" ht="12.75">
      <c r="A46" s="48"/>
      <c r="B46" s="45"/>
      <c r="C46" s="6">
        <v>4440</v>
      </c>
      <c r="D46" s="7" t="s">
        <v>15</v>
      </c>
      <c r="E46" s="8">
        <v>6700</v>
      </c>
      <c r="F46" s="8">
        <v>0</v>
      </c>
      <c r="G46" s="8">
        <v>0</v>
      </c>
      <c r="H46" s="9">
        <v>6700</v>
      </c>
    </row>
    <row r="47" spans="1:8" s="1" customFormat="1" ht="12.75">
      <c r="A47" s="48"/>
      <c r="B47" s="45"/>
      <c r="C47" s="6">
        <v>4480</v>
      </c>
      <c r="D47" s="7" t="s">
        <v>23</v>
      </c>
      <c r="E47" s="8">
        <v>5000</v>
      </c>
      <c r="F47" s="8">
        <v>0</v>
      </c>
      <c r="G47" s="8">
        <v>2852</v>
      </c>
      <c r="H47" s="9">
        <v>2148</v>
      </c>
    </row>
    <row r="48" spans="1:8" s="1" customFormat="1" ht="22.5">
      <c r="A48" s="48"/>
      <c r="B48" s="45"/>
      <c r="C48" s="6">
        <v>4500</v>
      </c>
      <c r="D48" s="7" t="s">
        <v>91</v>
      </c>
      <c r="E48" s="8">
        <v>0</v>
      </c>
      <c r="F48" s="8">
        <v>52</v>
      </c>
      <c r="G48" s="8">
        <v>0</v>
      </c>
      <c r="H48" s="9">
        <v>52</v>
      </c>
    </row>
    <row r="49" spans="1:8" s="1" customFormat="1" ht="13.5" thickBot="1">
      <c r="A49" s="50"/>
      <c r="B49" s="53"/>
      <c r="C49" s="11">
        <v>6050</v>
      </c>
      <c r="D49" s="12" t="s">
        <v>24</v>
      </c>
      <c r="E49" s="13">
        <v>200000</v>
      </c>
      <c r="F49" s="13">
        <v>250000</v>
      </c>
      <c r="G49" s="13">
        <v>0</v>
      </c>
      <c r="H49" s="14">
        <v>450000</v>
      </c>
    </row>
    <row r="50" spans="1:8" s="18" customFormat="1" ht="13.5" thickBot="1">
      <c r="A50" s="49">
        <v>700</v>
      </c>
      <c r="B50" s="25" t="s">
        <v>52</v>
      </c>
      <c r="C50" s="26"/>
      <c r="D50" s="27" t="s">
        <v>25</v>
      </c>
      <c r="E50" s="28">
        <f aca="true" t="shared" si="0" ref="E50:H51">SUM(E51)</f>
        <v>10000</v>
      </c>
      <c r="F50" s="28">
        <f t="shared" si="0"/>
        <v>0</v>
      </c>
      <c r="G50" s="28">
        <f t="shared" si="0"/>
        <v>0</v>
      </c>
      <c r="H50" s="29">
        <f t="shared" si="0"/>
        <v>10000</v>
      </c>
    </row>
    <row r="51" spans="1:8" s="19" customFormat="1" ht="13.5" thickBot="1">
      <c r="A51" s="47"/>
      <c r="B51" s="44">
        <v>70005</v>
      </c>
      <c r="C51" s="32"/>
      <c r="D51" s="33" t="s">
        <v>26</v>
      </c>
      <c r="E51" s="34">
        <f t="shared" si="0"/>
        <v>10000</v>
      </c>
      <c r="F51" s="34">
        <f t="shared" si="0"/>
        <v>0</v>
      </c>
      <c r="G51" s="34">
        <f t="shared" si="0"/>
        <v>0</v>
      </c>
      <c r="H51" s="35">
        <f t="shared" si="0"/>
        <v>10000</v>
      </c>
    </row>
    <row r="52" spans="1:8" s="1" customFormat="1" ht="13.5" thickBot="1">
      <c r="A52" s="50"/>
      <c r="B52" s="53"/>
      <c r="C52" s="54">
        <v>4300</v>
      </c>
      <c r="D52" s="55" t="s">
        <v>5</v>
      </c>
      <c r="E52" s="52">
        <v>10000</v>
      </c>
      <c r="F52" s="52">
        <v>0</v>
      </c>
      <c r="G52" s="52">
        <v>0</v>
      </c>
      <c r="H52" s="56">
        <v>10000</v>
      </c>
    </row>
    <row r="53" spans="1:8" s="18" customFormat="1" ht="13.5" thickBot="1">
      <c r="A53" s="49">
        <v>710</v>
      </c>
      <c r="B53" s="25" t="s">
        <v>52</v>
      </c>
      <c r="C53" s="26"/>
      <c r="D53" s="27" t="s">
        <v>27</v>
      </c>
      <c r="E53" s="28">
        <f>SUM(E54,E56,E58)</f>
        <v>96000</v>
      </c>
      <c r="F53" s="28">
        <f>SUM(F54,F56,F58)</f>
        <v>896</v>
      </c>
      <c r="G53" s="28">
        <f>SUM(G54,G56,G58)</f>
        <v>896</v>
      </c>
      <c r="H53" s="29">
        <f>SUM(H54,H56,H58)</f>
        <v>96000</v>
      </c>
    </row>
    <row r="54" spans="1:8" s="19" customFormat="1" ht="26.25" thickBot="1">
      <c r="A54" s="47"/>
      <c r="B54" s="44">
        <v>71013</v>
      </c>
      <c r="C54" s="32"/>
      <c r="D54" s="33" t="s">
        <v>92</v>
      </c>
      <c r="E54" s="34">
        <f>SUM(E55)</f>
        <v>25000</v>
      </c>
      <c r="F54" s="34">
        <f>SUM(F55)</f>
        <v>0</v>
      </c>
      <c r="G54" s="34">
        <f>SUM(G55)</f>
        <v>0</v>
      </c>
      <c r="H54" s="35">
        <f>SUM(H55)</f>
        <v>25000</v>
      </c>
    </row>
    <row r="55" spans="1:8" s="1" customFormat="1" ht="13.5" thickBot="1">
      <c r="A55" s="48"/>
      <c r="B55" s="45"/>
      <c r="C55" s="37">
        <v>4300</v>
      </c>
      <c r="D55" s="38" t="s">
        <v>5</v>
      </c>
      <c r="E55" s="36">
        <v>25000</v>
      </c>
      <c r="F55" s="36">
        <v>0</v>
      </c>
      <c r="G55" s="36">
        <v>0</v>
      </c>
      <c r="H55" s="39">
        <v>25000</v>
      </c>
    </row>
    <row r="56" spans="1:8" s="19" customFormat="1" ht="13.5" thickBot="1">
      <c r="A56" s="47"/>
      <c r="B56" s="44">
        <v>71014</v>
      </c>
      <c r="C56" s="32"/>
      <c r="D56" s="33" t="s">
        <v>28</v>
      </c>
      <c r="E56" s="34">
        <f>SUM(E57)</f>
        <v>2000</v>
      </c>
      <c r="F56" s="34">
        <f>SUM(F57)</f>
        <v>0</v>
      </c>
      <c r="G56" s="34">
        <f>SUM(G57)</f>
        <v>0</v>
      </c>
      <c r="H56" s="35">
        <f>SUM(H57)</f>
        <v>2000</v>
      </c>
    </row>
    <row r="57" spans="1:8" s="1" customFormat="1" ht="13.5" thickBot="1">
      <c r="A57" s="48"/>
      <c r="B57" s="45"/>
      <c r="C57" s="37">
        <v>4300</v>
      </c>
      <c r="D57" s="38" t="s">
        <v>5</v>
      </c>
      <c r="E57" s="36">
        <v>2000</v>
      </c>
      <c r="F57" s="36">
        <v>0</v>
      </c>
      <c r="G57" s="36">
        <v>0</v>
      </c>
      <c r="H57" s="39">
        <v>2000</v>
      </c>
    </row>
    <row r="58" spans="1:8" s="19" customFormat="1" ht="13.5" thickBot="1">
      <c r="A58" s="47"/>
      <c r="B58" s="44">
        <v>71015</v>
      </c>
      <c r="C58" s="32"/>
      <c r="D58" s="33" t="s">
        <v>29</v>
      </c>
      <c r="E58" s="34">
        <f>SUM(E59:E67)</f>
        <v>69000</v>
      </c>
      <c r="F58" s="34">
        <f>SUM(F59:F67)</f>
        <v>896</v>
      </c>
      <c r="G58" s="34">
        <f>SUM(G59:G67)</f>
        <v>896</v>
      </c>
      <c r="H58" s="35">
        <f>SUM(H59:H67)</f>
        <v>69000</v>
      </c>
    </row>
    <row r="59" spans="1:8" s="1" customFormat="1" ht="12.75">
      <c r="A59" s="48"/>
      <c r="B59" s="57"/>
      <c r="C59" s="15">
        <v>4010</v>
      </c>
      <c r="D59" s="16" t="s">
        <v>7</v>
      </c>
      <c r="E59" s="17">
        <v>29540</v>
      </c>
      <c r="F59" s="17">
        <v>0</v>
      </c>
      <c r="G59" s="17">
        <v>0</v>
      </c>
      <c r="H59" s="30">
        <v>29540</v>
      </c>
    </row>
    <row r="60" spans="1:8" s="1" customFormat="1" ht="12.75">
      <c r="A60" s="48"/>
      <c r="B60" s="45"/>
      <c r="C60" s="6">
        <v>4020</v>
      </c>
      <c r="D60" s="7" t="s">
        <v>114</v>
      </c>
      <c r="E60" s="8">
        <v>18735</v>
      </c>
      <c r="F60" s="8">
        <v>0</v>
      </c>
      <c r="G60" s="8">
        <v>0</v>
      </c>
      <c r="H60" s="9">
        <v>18735</v>
      </c>
    </row>
    <row r="61" spans="1:8" s="1" customFormat="1" ht="12.75">
      <c r="A61" s="48"/>
      <c r="B61" s="45"/>
      <c r="C61" s="6">
        <v>4040</v>
      </c>
      <c r="D61" s="7" t="s">
        <v>8</v>
      </c>
      <c r="E61" s="8">
        <v>3980</v>
      </c>
      <c r="F61" s="8">
        <v>0</v>
      </c>
      <c r="G61" s="8">
        <v>896</v>
      </c>
      <c r="H61" s="9">
        <v>3084</v>
      </c>
    </row>
    <row r="62" spans="1:8" s="1" customFormat="1" ht="12.75">
      <c r="A62" s="48"/>
      <c r="B62" s="45"/>
      <c r="C62" s="6">
        <v>4110</v>
      </c>
      <c r="D62" s="7" t="s">
        <v>9</v>
      </c>
      <c r="E62" s="8">
        <v>9350</v>
      </c>
      <c r="F62" s="8">
        <v>0</v>
      </c>
      <c r="G62" s="8">
        <v>0</v>
      </c>
      <c r="H62" s="9">
        <v>9350</v>
      </c>
    </row>
    <row r="63" spans="1:8" s="1" customFormat="1" ht="12.75">
      <c r="A63" s="48"/>
      <c r="B63" s="45"/>
      <c r="C63" s="6">
        <v>4120</v>
      </c>
      <c r="D63" s="7" t="s">
        <v>10</v>
      </c>
      <c r="E63" s="8">
        <v>1280</v>
      </c>
      <c r="F63" s="8">
        <v>0</v>
      </c>
      <c r="G63" s="8">
        <v>0</v>
      </c>
      <c r="H63" s="9">
        <v>1280</v>
      </c>
    </row>
    <row r="64" spans="1:8" s="1" customFormat="1" ht="12.75">
      <c r="A64" s="48"/>
      <c r="B64" s="45"/>
      <c r="C64" s="6">
        <v>4210</v>
      </c>
      <c r="D64" s="7" t="s">
        <v>11</v>
      </c>
      <c r="E64" s="8">
        <v>810</v>
      </c>
      <c r="F64" s="8">
        <v>0</v>
      </c>
      <c r="G64" s="8">
        <v>0</v>
      </c>
      <c r="H64" s="9">
        <v>810</v>
      </c>
    </row>
    <row r="65" spans="1:8" s="1" customFormat="1" ht="12.75">
      <c r="A65" s="48"/>
      <c r="B65" s="45"/>
      <c r="C65" s="6">
        <v>4300</v>
      </c>
      <c r="D65" s="7" t="s">
        <v>5</v>
      </c>
      <c r="E65" s="8">
        <v>3865</v>
      </c>
      <c r="F65" s="8">
        <v>896</v>
      </c>
      <c r="G65" s="8">
        <v>0</v>
      </c>
      <c r="H65" s="9">
        <v>4761</v>
      </c>
    </row>
    <row r="66" spans="1:8" s="1" customFormat="1" ht="12.75">
      <c r="A66" s="48"/>
      <c r="B66" s="45"/>
      <c r="C66" s="6">
        <v>4410</v>
      </c>
      <c r="D66" s="7" t="s">
        <v>13</v>
      </c>
      <c r="E66" s="8">
        <v>100</v>
      </c>
      <c r="F66" s="8">
        <v>0</v>
      </c>
      <c r="G66" s="8">
        <v>0</v>
      </c>
      <c r="H66" s="9">
        <v>100</v>
      </c>
    </row>
    <row r="67" spans="1:8" s="1" customFormat="1" ht="13.5" thickBot="1">
      <c r="A67" s="50"/>
      <c r="B67" s="53"/>
      <c r="C67" s="11">
        <v>4440</v>
      </c>
      <c r="D67" s="12" t="s">
        <v>15</v>
      </c>
      <c r="E67" s="13">
        <v>1340</v>
      </c>
      <c r="F67" s="13">
        <v>0</v>
      </c>
      <c r="G67" s="13">
        <v>0</v>
      </c>
      <c r="H67" s="14">
        <v>1340</v>
      </c>
    </row>
    <row r="68" spans="1:8" s="18" customFormat="1" ht="13.5" thickBot="1">
      <c r="A68" s="49">
        <v>750</v>
      </c>
      <c r="B68" s="25" t="s">
        <v>52</v>
      </c>
      <c r="C68" s="26"/>
      <c r="D68" s="27" t="s">
        <v>30</v>
      </c>
      <c r="E68" s="28">
        <f>SUM(E69,E73,E79,E98)</f>
        <v>2715334</v>
      </c>
      <c r="F68" s="28">
        <f>SUM(F69,F73,F79,F98)</f>
        <v>14236</v>
      </c>
      <c r="G68" s="28">
        <f>SUM(G69,G73,G79,G98)</f>
        <v>9236</v>
      </c>
      <c r="H68" s="29">
        <f>SUM(H69,H73,H79,H98)</f>
        <v>2720334</v>
      </c>
    </row>
    <row r="69" spans="1:8" s="19" customFormat="1" ht="13.5" thickBot="1">
      <c r="A69" s="47"/>
      <c r="B69" s="44">
        <v>75011</v>
      </c>
      <c r="C69" s="32"/>
      <c r="D69" s="33" t="s">
        <v>31</v>
      </c>
      <c r="E69" s="34">
        <f>SUM(E70:E72)</f>
        <v>81400</v>
      </c>
      <c r="F69" s="34">
        <f>SUM(F70:F72)</f>
        <v>0</v>
      </c>
      <c r="G69" s="34">
        <f>SUM(G70:G72)</f>
        <v>0</v>
      </c>
      <c r="H69" s="35">
        <f>SUM(H70:H72)</f>
        <v>81400</v>
      </c>
    </row>
    <row r="70" spans="1:8" s="1" customFormat="1" ht="12.75">
      <c r="A70" s="48"/>
      <c r="B70" s="57"/>
      <c r="C70" s="15">
        <v>4010</v>
      </c>
      <c r="D70" s="16" t="s">
        <v>7</v>
      </c>
      <c r="E70" s="17">
        <v>70000</v>
      </c>
      <c r="F70" s="17">
        <v>0</v>
      </c>
      <c r="G70" s="17">
        <v>0</v>
      </c>
      <c r="H70" s="30">
        <v>70000</v>
      </c>
    </row>
    <row r="71" spans="1:8" s="1" customFormat="1" ht="12.75">
      <c r="A71" s="48"/>
      <c r="B71" s="45"/>
      <c r="C71" s="6">
        <v>4110</v>
      </c>
      <c r="D71" s="7" t="s">
        <v>9</v>
      </c>
      <c r="E71" s="8">
        <v>10000</v>
      </c>
      <c r="F71" s="8">
        <v>0</v>
      </c>
      <c r="G71" s="8">
        <v>0</v>
      </c>
      <c r="H71" s="9">
        <v>10000</v>
      </c>
    </row>
    <row r="72" spans="1:8" s="1" customFormat="1" ht="13.5" thickBot="1">
      <c r="A72" s="48"/>
      <c r="B72" s="53"/>
      <c r="C72" s="41">
        <v>4120</v>
      </c>
      <c r="D72" s="42" t="s">
        <v>10</v>
      </c>
      <c r="E72" s="40">
        <v>1400</v>
      </c>
      <c r="F72" s="40">
        <v>0</v>
      </c>
      <c r="G72" s="40">
        <v>0</v>
      </c>
      <c r="H72" s="43">
        <v>1400</v>
      </c>
    </row>
    <row r="73" spans="1:8" s="19" customFormat="1" ht="13.5" thickBot="1">
      <c r="A73" s="47"/>
      <c r="B73" s="44">
        <v>75019</v>
      </c>
      <c r="C73" s="32"/>
      <c r="D73" s="33" t="s">
        <v>32</v>
      </c>
      <c r="E73" s="34">
        <f>SUM(E74:E78)</f>
        <v>127740</v>
      </c>
      <c r="F73" s="34">
        <f>SUM(F74:F78)</f>
        <v>0</v>
      </c>
      <c r="G73" s="34">
        <f>SUM(G74:G78)</f>
        <v>5000</v>
      </c>
      <c r="H73" s="35">
        <f>SUM(H74:H78)</f>
        <v>122740</v>
      </c>
    </row>
    <row r="74" spans="1:8" s="1" customFormat="1" ht="12.75">
      <c r="A74" s="48"/>
      <c r="B74" s="57"/>
      <c r="C74" s="15">
        <v>3030</v>
      </c>
      <c r="D74" s="16" t="s">
        <v>18</v>
      </c>
      <c r="E74" s="17">
        <v>120000</v>
      </c>
      <c r="F74" s="17">
        <v>0</v>
      </c>
      <c r="G74" s="17">
        <v>5000</v>
      </c>
      <c r="H74" s="30">
        <v>115000</v>
      </c>
    </row>
    <row r="75" spans="1:8" s="1" customFormat="1" ht="12.75">
      <c r="A75" s="48"/>
      <c r="B75" s="45"/>
      <c r="C75" s="6">
        <v>4210</v>
      </c>
      <c r="D75" s="7" t="s">
        <v>11</v>
      </c>
      <c r="E75" s="8">
        <v>4160</v>
      </c>
      <c r="F75" s="8">
        <v>0</v>
      </c>
      <c r="G75" s="8">
        <v>0</v>
      </c>
      <c r="H75" s="9">
        <v>4160</v>
      </c>
    </row>
    <row r="76" spans="1:8" s="1" customFormat="1" ht="12.75">
      <c r="A76" s="48"/>
      <c r="B76" s="45"/>
      <c r="C76" s="6">
        <v>4300</v>
      </c>
      <c r="D76" s="7" t="s">
        <v>5</v>
      </c>
      <c r="E76" s="8">
        <v>2080</v>
      </c>
      <c r="F76" s="8">
        <v>0</v>
      </c>
      <c r="G76" s="8">
        <v>0</v>
      </c>
      <c r="H76" s="9">
        <v>2080</v>
      </c>
    </row>
    <row r="77" spans="1:8" s="1" customFormat="1" ht="12.75">
      <c r="A77" s="48"/>
      <c r="B77" s="45"/>
      <c r="C77" s="6">
        <v>4410</v>
      </c>
      <c r="D77" s="7" t="s">
        <v>13</v>
      </c>
      <c r="E77" s="8">
        <v>500</v>
      </c>
      <c r="F77" s="8">
        <v>0</v>
      </c>
      <c r="G77" s="8">
        <v>0</v>
      </c>
      <c r="H77" s="9">
        <v>500</v>
      </c>
    </row>
    <row r="78" spans="1:8" s="1" customFormat="1" ht="13.5" thickBot="1">
      <c r="A78" s="48"/>
      <c r="B78" s="53"/>
      <c r="C78" s="41">
        <v>4420</v>
      </c>
      <c r="D78" s="42" t="s">
        <v>33</v>
      </c>
      <c r="E78" s="40">
        <v>1000</v>
      </c>
      <c r="F78" s="40">
        <v>0</v>
      </c>
      <c r="G78" s="40">
        <v>0</v>
      </c>
      <c r="H78" s="43">
        <v>1000</v>
      </c>
    </row>
    <row r="79" spans="1:8" s="19" customFormat="1" ht="13.5" thickBot="1">
      <c r="A79" s="47"/>
      <c r="B79" s="44">
        <v>75020</v>
      </c>
      <c r="C79" s="32"/>
      <c r="D79" s="33" t="s">
        <v>34</v>
      </c>
      <c r="E79" s="34">
        <f>SUM(E80:E97)</f>
        <v>2487194</v>
      </c>
      <c r="F79" s="34">
        <f>SUM(F80:F97)</f>
        <v>14236</v>
      </c>
      <c r="G79" s="34">
        <f>SUM(G80:G97)</f>
        <v>4236</v>
      </c>
      <c r="H79" s="35">
        <f>SUM(H80:H97)</f>
        <v>2497194</v>
      </c>
    </row>
    <row r="80" spans="1:8" s="1" customFormat="1" ht="33.75">
      <c r="A80" s="48"/>
      <c r="B80" s="57"/>
      <c r="C80" s="15">
        <v>2310</v>
      </c>
      <c r="D80" s="16" t="s">
        <v>93</v>
      </c>
      <c r="E80" s="17">
        <v>39060</v>
      </c>
      <c r="F80" s="17">
        <v>0</v>
      </c>
      <c r="G80" s="17">
        <v>0</v>
      </c>
      <c r="H80" s="30">
        <v>39060</v>
      </c>
    </row>
    <row r="81" spans="1:8" s="1" customFormat="1" ht="12.75">
      <c r="A81" s="48"/>
      <c r="B81" s="45"/>
      <c r="C81" s="6">
        <v>4010</v>
      </c>
      <c r="D81" s="7" t="s">
        <v>7</v>
      </c>
      <c r="E81" s="8">
        <v>1312226</v>
      </c>
      <c r="F81" s="8">
        <v>0</v>
      </c>
      <c r="G81" s="8">
        <v>0</v>
      </c>
      <c r="H81" s="9">
        <v>1312226</v>
      </c>
    </row>
    <row r="82" spans="1:8" s="1" customFormat="1" ht="12.75">
      <c r="A82" s="48"/>
      <c r="B82" s="45"/>
      <c r="C82" s="6">
        <v>4040</v>
      </c>
      <c r="D82" s="7" t="s">
        <v>8</v>
      </c>
      <c r="E82" s="8">
        <v>105000</v>
      </c>
      <c r="F82" s="8">
        <v>0</v>
      </c>
      <c r="G82" s="8">
        <v>3562</v>
      </c>
      <c r="H82" s="9">
        <v>101438</v>
      </c>
    </row>
    <row r="83" spans="1:8" s="1" customFormat="1" ht="12.75">
      <c r="A83" s="48"/>
      <c r="B83" s="45"/>
      <c r="C83" s="6">
        <v>4110</v>
      </c>
      <c r="D83" s="7" t="s">
        <v>9</v>
      </c>
      <c r="E83" s="8">
        <v>247264</v>
      </c>
      <c r="F83" s="8">
        <v>0</v>
      </c>
      <c r="G83" s="8">
        <v>0</v>
      </c>
      <c r="H83" s="9">
        <v>247264</v>
      </c>
    </row>
    <row r="84" spans="1:8" s="1" customFormat="1" ht="12.75">
      <c r="A84" s="48"/>
      <c r="B84" s="45"/>
      <c r="C84" s="6">
        <v>4120</v>
      </c>
      <c r="D84" s="7" t="s">
        <v>10</v>
      </c>
      <c r="E84" s="8">
        <v>34124</v>
      </c>
      <c r="F84" s="8">
        <v>0</v>
      </c>
      <c r="G84" s="8">
        <v>0</v>
      </c>
      <c r="H84" s="9">
        <v>34124</v>
      </c>
    </row>
    <row r="85" spans="1:8" s="1" customFormat="1" ht="12.75">
      <c r="A85" s="48"/>
      <c r="B85" s="45"/>
      <c r="C85" s="6">
        <v>4210</v>
      </c>
      <c r="D85" s="7" t="s">
        <v>11</v>
      </c>
      <c r="E85" s="8">
        <v>375000</v>
      </c>
      <c r="F85" s="8">
        <v>3562</v>
      </c>
      <c r="G85" s="8">
        <v>0</v>
      </c>
      <c r="H85" s="9">
        <v>378562</v>
      </c>
    </row>
    <row r="86" spans="1:8" s="1" customFormat="1" ht="12.75">
      <c r="A86" s="48"/>
      <c r="B86" s="45"/>
      <c r="C86" s="6">
        <v>4260</v>
      </c>
      <c r="D86" s="7" t="s">
        <v>12</v>
      </c>
      <c r="E86" s="8">
        <v>100000</v>
      </c>
      <c r="F86" s="8">
        <v>0</v>
      </c>
      <c r="G86" s="8">
        <v>0</v>
      </c>
      <c r="H86" s="9">
        <v>100000</v>
      </c>
    </row>
    <row r="87" spans="1:8" s="1" customFormat="1" ht="12.75">
      <c r="A87" s="48"/>
      <c r="B87" s="45"/>
      <c r="C87" s="6">
        <v>4270</v>
      </c>
      <c r="D87" s="7" t="s">
        <v>21</v>
      </c>
      <c r="E87" s="8">
        <v>35000</v>
      </c>
      <c r="F87" s="8">
        <v>0</v>
      </c>
      <c r="G87" s="8">
        <v>0</v>
      </c>
      <c r="H87" s="9">
        <v>35000</v>
      </c>
    </row>
    <row r="88" spans="1:8" s="1" customFormat="1" ht="12.75">
      <c r="A88" s="48"/>
      <c r="B88" s="45"/>
      <c r="C88" s="6">
        <v>4280</v>
      </c>
      <c r="D88" s="7" t="s">
        <v>22</v>
      </c>
      <c r="E88" s="8">
        <v>2000</v>
      </c>
      <c r="F88" s="8">
        <v>0</v>
      </c>
      <c r="G88" s="8">
        <v>0</v>
      </c>
      <c r="H88" s="9">
        <v>2000</v>
      </c>
    </row>
    <row r="89" spans="1:8" s="1" customFormat="1" ht="12.75">
      <c r="A89" s="48"/>
      <c r="B89" s="45"/>
      <c r="C89" s="6">
        <v>4300</v>
      </c>
      <c r="D89" s="7" t="s">
        <v>5</v>
      </c>
      <c r="E89" s="8">
        <v>160000</v>
      </c>
      <c r="F89" s="8">
        <v>0</v>
      </c>
      <c r="G89" s="8">
        <v>0</v>
      </c>
      <c r="H89" s="9">
        <v>160000</v>
      </c>
    </row>
    <row r="90" spans="1:8" s="1" customFormat="1" ht="12.75">
      <c r="A90" s="48"/>
      <c r="B90" s="45"/>
      <c r="C90" s="6">
        <v>4410</v>
      </c>
      <c r="D90" s="7" t="s">
        <v>13</v>
      </c>
      <c r="E90" s="8">
        <v>11500</v>
      </c>
      <c r="F90" s="8">
        <v>0</v>
      </c>
      <c r="G90" s="8">
        <v>0</v>
      </c>
      <c r="H90" s="9">
        <v>11500</v>
      </c>
    </row>
    <row r="91" spans="1:8" s="1" customFormat="1" ht="12.75">
      <c r="A91" s="48"/>
      <c r="B91" s="45"/>
      <c r="C91" s="6">
        <v>4420</v>
      </c>
      <c r="D91" s="7" t="s">
        <v>33</v>
      </c>
      <c r="E91" s="8">
        <v>1700</v>
      </c>
      <c r="F91" s="8">
        <v>0</v>
      </c>
      <c r="G91" s="8">
        <v>0</v>
      </c>
      <c r="H91" s="9">
        <v>1700</v>
      </c>
    </row>
    <row r="92" spans="1:8" s="1" customFormat="1" ht="12.75">
      <c r="A92" s="48"/>
      <c r="B92" s="45"/>
      <c r="C92" s="6">
        <v>4430</v>
      </c>
      <c r="D92" s="7" t="s">
        <v>14</v>
      </c>
      <c r="E92" s="8">
        <v>8000</v>
      </c>
      <c r="F92" s="8">
        <v>0</v>
      </c>
      <c r="G92" s="8">
        <v>0</v>
      </c>
      <c r="H92" s="9">
        <v>8000</v>
      </c>
    </row>
    <row r="93" spans="1:8" s="1" customFormat="1" ht="12.75">
      <c r="A93" s="48"/>
      <c r="B93" s="45"/>
      <c r="C93" s="6">
        <v>4440</v>
      </c>
      <c r="D93" s="7" t="s">
        <v>15</v>
      </c>
      <c r="E93" s="8">
        <v>31820</v>
      </c>
      <c r="F93" s="8">
        <v>0</v>
      </c>
      <c r="G93" s="8">
        <v>0</v>
      </c>
      <c r="H93" s="9">
        <v>31820</v>
      </c>
    </row>
    <row r="94" spans="1:8" s="1" customFormat="1" ht="12.75">
      <c r="A94" s="48"/>
      <c r="B94" s="45"/>
      <c r="C94" s="6">
        <v>4480</v>
      </c>
      <c r="D94" s="7" t="s">
        <v>23</v>
      </c>
      <c r="E94" s="8">
        <v>8000</v>
      </c>
      <c r="F94" s="8">
        <v>618</v>
      </c>
      <c r="G94" s="8">
        <v>0</v>
      </c>
      <c r="H94" s="9">
        <v>8618</v>
      </c>
    </row>
    <row r="95" spans="1:8" s="1" customFormat="1" ht="22.5">
      <c r="A95" s="48"/>
      <c r="B95" s="45"/>
      <c r="C95" s="6">
        <v>4500</v>
      </c>
      <c r="D95" s="7" t="s">
        <v>91</v>
      </c>
      <c r="E95" s="8">
        <v>0</v>
      </c>
      <c r="F95" s="8">
        <v>56</v>
      </c>
      <c r="G95" s="8">
        <v>0</v>
      </c>
      <c r="H95" s="9">
        <v>56</v>
      </c>
    </row>
    <row r="96" spans="1:8" s="1" customFormat="1" ht="12.75">
      <c r="A96" s="48"/>
      <c r="B96" s="45"/>
      <c r="C96" s="6">
        <v>4530</v>
      </c>
      <c r="D96" s="7" t="s">
        <v>35</v>
      </c>
      <c r="E96" s="8">
        <v>6500</v>
      </c>
      <c r="F96" s="8">
        <v>0</v>
      </c>
      <c r="G96" s="8">
        <v>674</v>
      </c>
      <c r="H96" s="9">
        <v>5826</v>
      </c>
    </row>
    <row r="97" spans="1:8" s="1" customFormat="1" ht="13.5" thickBot="1">
      <c r="A97" s="48"/>
      <c r="B97" s="53"/>
      <c r="C97" s="41">
        <v>6060</v>
      </c>
      <c r="D97" s="42" t="s">
        <v>36</v>
      </c>
      <c r="E97" s="40">
        <v>10000</v>
      </c>
      <c r="F97" s="40">
        <v>10000</v>
      </c>
      <c r="G97" s="40">
        <v>0</v>
      </c>
      <c r="H97" s="43">
        <v>20000</v>
      </c>
    </row>
    <row r="98" spans="1:8" s="19" customFormat="1" ht="13.5" thickBot="1">
      <c r="A98" s="47"/>
      <c r="B98" s="44">
        <v>75045</v>
      </c>
      <c r="C98" s="32"/>
      <c r="D98" s="33" t="s">
        <v>37</v>
      </c>
      <c r="E98" s="34">
        <f>SUM(E99:E106)</f>
        <v>19000</v>
      </c>
      <c r="F98" s="34">
        <f>SUM(F99:F106)</f>
        <v>0</v>
      </c>
      <c r="G98" s="34">
        <f>SUM(G99:G106)</f>
        <v>0</v>
      </c>
      <c r="H98" s="35">
        <f>SUM(H99:H106)</f>
        <v>19000</v>
      </c>
    </row>
    <row r="99" spans="1:8" s="1" customFormat="1" ht="12.75">
      <c r="A99" s="48"/>
      <c r="B99" s="57"/>
      <c r="C99" s="15">
        <v>3030</v>
      </c>
      <c r="D99" s="16" t="s">
        <v>18</v>
      </c>
      <c r="E99" s="17">
        <v>4700</v>
      </c>
      <c r="F99" s="17">
        <v>0</v>
      </c>
      <c r="G99" s="17">
        <v>0</v>
      </c>
      <c r="H99" s="30">
        <v>4700</v>
      </c>
    </row>
    <row r="100" spans="1:8" s="1" customFormat="1" ht="12.75">
      <c r="A100" s="48"/>
      <c r="B100" s="45"/>
      <c r="C100" s="6">
        <v>4110</v>
      </c>
      <c r="D100" s="7" t="s">
        <v>9</v>
      </c>
      <c r="E100" s="8">
        <v>500</v>
      </c>
      <c r="F100" s="8">
        <v>0</v>
      </c>
      <c r="G100" s="8">
        <v>0</v>
      </c>
      <c r="H100" s="9">
        <v>500</v>
      </c>
    </row>
    <row r="101" spans="1:8" s="1" customFormat="1" ht="12.75">
      <c r="A101" s="48"/>
      <c r="B101" s="45"/>
      <c r="C101" s="6">
        <v>4120</v>
      </c>
      <c r="D101" s="7" t="s">
        <v>10</v>
      </c>
      <c r="E101" s="8">
        <v>100</v>
      </c>
      <c r="F101" s="8">
        <v>0</v>
      </c>
      <c r="G101" s="8">
        <v>0</v>
      </c>
      <c r="H101" s="9">
        <v>100</v>
      </c>
    </row>
    <row r="102" spans="1:8" s="1" customFormat="1" ht="12.75">
      <c r="A102" s="48"/>
      <c r="B102" s="45"/>
      <c r="C102" s="6">
        <v>4210</v>
      </c>
      <c r="D102" s="7" t="s">
        <v>11</v>
      </c>
      <c r="E102" s="8">
        <v>6200</v>
      </c>
      <c r="F102" s="8">
        <v>0</v>
      </c>
      <c r="G102" s="8">
        <v>0</v>
      </c>
      <c r="H102" s="9">
        <v>6200</v>
      </c>
    </row>
    <row r="103" spans="1:8" s="1" customFormat="1" ht="12.75">
      <c r="A103" s="48"/>
      <c r="B103" s="45"/>
      <c r="C103" s="6">
        <v>4270</v>
      </c>
      <c r="D103" s="7" t="s">
        <v>21</v>
      </c>
      <c r="E103" s="8">
        <v>2400</v>
      </c>
      <c r="F103" s="8">
        <v>0</v>
      </c>
      <c r="G103" s="8">
        <v>0</v>
      </c>
      <c r="H103" s="9">
        <v>2400</v>
      </c>
    </row>
    <row r="104" spans="1:8" s="1" customFormat="1" ht="12.75">
      <c r="A104" s="48"/>
      <c r="B104" s="45"/>
      <c r="C104" s="6">
        <v>4280</v>
      </c>
      <c r="D104" s="7" t="s">
        <v>22</v>
      </c>
      <c r="E104" s="8">
        <v>1000</v>
      </c>
      <c r="F104" s="8">
        <v>0</v>
      </c>
      <c r="G104" s="8">
        <v>0</v>
      </c>
      <c r="H104" s="9">
        <v>1000</v>
      </c>
    </row>
    <row r="105" spans="1:8" s="1" customFormat="1" ht="12.75">
      <c r="A105" s="48"/>
      <c r="B105" s="45"/>
      <c r="C105" s="6">
        <v>4300</v>
      </c>
      <c r="D105" s="7" t="s">
        <v>5</v>
      </c>
      <c r="E105" s="8">
        <v>3600</v>
      </c>
      <c r="F105" s="8">
        <v>0</v>
      </c>
      <c r="G105" s="8">
        <v>0</v>
      </c>
      <c r="H105" s="9">
        <v>3600</v>
      </c>
    </row>
    <row r="106" spans="1:8" s="1" customFormat="1" ht="13.5" thickBot="1">
      <c r="A106" s="50"/>
      <c r="B106" s="53"/>
      <c r="C106" s="11">
        <v>4410</v>
      </c>
      <c r="D106" s="12" t="s">
        <v>13</v>
      </c>
      <c r="E106" s="13">
        <v>500</v>
      </c>
      <c r="F106" s="13">
        <v>0</v>
      </c>
      <c r="G106" s="13">
        <v>0</v>
      </c>
      <c r="H106" s="14">
        <v>500</v>
      </c>
    </row>
    <row r="107" spans="1:8" s="18" customFormat="1" ht="26.25" thickBot="1">
      <c r="A107" s="49">
        <v>754</v>
      </c>
      <c r="B107" s="25" t="s">
        <v>52</v>
      </c>
      <c r="C107" s="26"/>
      <c r="D107" s="27" t="s">
        <v>116</v>
      </c>
      <c r="E107" s="28">
        <f>SUM(E108,E131,E151)</f>
        <v>4583000</v>
      </c>
      <c r="F107" s="28">
        <f>SUM(F108,F131,F151)</f>
        <v>0</v>
      </c>
      <c r="G107" s="28">
        <f>SUM(G108,G131,G151)</f>
        <v>2903000</v>
      </c>
      <c r="H107" s="29">
        <f>SUM(H108,H131,H151)</f>
        <v>1680000</v>
      </c>
    </row>
    <row r="108" spans="1:8" s="19" customFormat="1" ht="13.5" thickBot="1">
      <c r="A108" s="47"/>
      <c r="B108" s="44">
        <v>75405</v>
      </c>
      <c r="C108" s="32"/>
      <c r="D108" s="33" t="s">
        <v>38</v>
      </c>
      <c r="E108" s="34">
        <f>SUM(E109:E130)</f>
        <v>2903000</v>
      </c>
      <c r="F108" s="34">
        <f>SUM(F109:F130)</f>
        <v>0</v>
      </c>
      <c r="G108" s="34">
        <f>SUM(G109:G130)</f>
        <v>2903000</v>
      </c>
      <c r="H108" s="35">
        <f>SUM(H109:H130)</f>
        <v>0</v>
      </c>
    </row>
    <row r="109" spans="1:8" s="1" customFormat="1" ht="12.75">
      <c r="A109" s="48"/>
      <c r="B109" s="57"/>
      <c r="C109" s="15">
        <v>3020</v>
      </c>
      <c r="D109" s="16" t="s">
        <v>115</v>
      </c>
      <c r="E109" s="17">
        <v>273000</v>
      </c>
      <c r="F109" s="17">
        <v>0</v>
      </c>
      <c r="G109" s="17">
        <v>273000</v>
      </c>
      <c r="H109" s="30">
        <v>0</v>
      </c>
    </row>
    <row r="110" spans="1:8" s="1" customFormat="1" ht="12.75">
      <c r="A110" s="48"/>
      <c r="B110" s="45"/>
      <c r="C110" s="6">
        <v>3030</v>
      </c>
      <c r="D110" s="7" t="s">
        <v>18</v>
      </c>
      <c r="E110" s="8">
        <v>8000</v>
      </c>
      <c r="F110" s="8">
        <v>0</v>
      </c>
      <c r="G110" s="8">
        <v>8000</v>
      </c>
      <c r="H110" s="9">
        <v>0</v>
      </c>
    </row>
    <row r="111" spans="1:8" s="1" customFormat="1" ht="12.75">
      <c r="A111" s="48"/>
      <c r="B111" s="45"/>
      <c r="C111" s="6">
        <v>4010</v>
      </c>
      <c r="D111" s="7" t="s">
        <v>7</v>
      </c>
      <c r="E111" s="8">
        <v>117000</v>
      </c>
      <c r="F111" s="8">
        <v>0</v>
      </c>
      <c r="G111" s="8">
        <v>117000</v>
      </c>
      <c r="H111" s="9">
        <v>0</v>
      </c>
    </row>
    <row r="112" spans="1:8" s="1" customFormat="1" ht="12.75">
      <c r="A112" s="48"/>
      <c r="B112" s="45"/>
      <c r="C112" s="6">
        <v>4020</v>
      </c>
      <c r="D112" s="7" t="s">
        <v>114</v>
      </c>
      <c r="E112" s="8">
        <v>33000</v>
      </c>
      <c r="F112" s="8">
        <v>0</v>
      </c>
      <c r="G112" s="8">
        <v>33000</v>
      </c>
      <c r="H112" s="9">
        <v>0</v>
      </c>
    </row>
    <row r="113" spans="1:8" s="1" customFormat="1" ht="12.75">
      <c r="A113" s="48"/>
      <c r="B113" s="45"/>
      <c r="C113" s="6">
        <v>4040</v>
      </c>
      <c r="D113" s="7" t="s">
        <v>8</v>
      </c>
      <c r="E113" s="8">
        <v>13000</v>
      </c>
      <c r="F113" s="8">
        <v>0</v>
      </c>
      <c r="G113" s="8">
        <v>13000</v>
      </c>
      <c r="H113" s="9">
        <v>0</v>
      </c>
    </row>
    <row r="114" spans="1:8" s="1" customFormat="1" ht="22.5">
      <c r="A114" s="48"/>
      <c r="B114" s="45"/>
      <c r="C114" s="6">
        <v>4050</v>
      </c>
      <c r="D114" s="7" t="s">
        <v>94</v>
      </c>
      <c r="E114" s="8">
        <v>1795000</v>
      </c>
      <c r="F114" s="8">
        <v>0</v>
      </c>
      <c r="G114" s="8">
        <v>1795000</v>
      </c>
      <c r="H114" s="9">
        <v>0</v>
      </c>
    </row>
    <row r="115" spans="1:8" s="1" customFormat="1" ht="22.5">
      <c r="A115" s="48"/>
      <c r="B115" s="45"/>
      <c r="C115" s="6">
        <v>4060</v>
      </c>
      <c r="D115" s="7" t="s">
        <v>95</v>
      </c>
      <c r="E115" s="8">
        <v>142000</v>
      </c>
      <c r="F115" s="8">
        <v>0</v>
      </c>
      <c r="G115" s="8">
        <v>142000</v>
      </c>
      <c r="H115" s="9">
        <v>0</v>
      </c>
    </row>
    <row r="116" spans="1:8" s="1" customFormat="1" ht="22.5">
      <c r="A116" s="48"/>
      <c r="B116" s="45"/>
      <c r="C116" s="6">
        <v>4070</v>
      </c>
      <c r="D116" s="7" t="s">
        <v>96</v>
      </c>
      <c r="E116" s="8">
        <v>144000</v>
      </c>
      <c r="F116" s="8">
        <v>0</v>
      </c>
      <c r="G116" s="8">
        <v>144000</v>
      </c>
      <c r="H116" s="9">
        <v>0</v>
      </c>
    </row>
    <row r="117" spans="1:8" s="1" customFormat="1" ht="22.5">
      <c r="A117" s="48"/>
      <c r="B117" s="45"/>
      <c r="C117" s="6">
        <v>4080</v>
      </c>
      <c r="D117" s="7" t="s">
        <v>97</v>
      </c>
      <c r="E117" s="8">
        <v>18000</v>
      </c>
      <c r="F117" s="8">
        <v>0</v>
      </c>
      <c r="G117" s="8">
        <v>18000</v>
      </c>
      <c r="H117" s="9">
        <v>0</v>
      </c>
    </row>
    <row r="118" spans="1:8" s="1" customFormat="1" ht="12.75">
      <c r="A118" s="48"/>
      <c r="B118" s="45"/>
      <c r="C118" s="6">
        <v>4110</v>
      </c>
      <c r="D118" s="7" t="s">
        <v>9</v>
      </c>
      <c r="E118" s="8">
        <v>75000</v>
      </c>
      <c r="F118" s="8">
        <v>0</v>
      </c>
      <c r="G118" s="8">
        <v>75000</v>
      </c>
      <c r="H118" s="9">
        <v>0</v>
      </c>
    </row>
    <row r="119" spans="1:8" s="1" customFormat="1" ht="12.75">
      <c r="A119" s="48"/>
      <c r="B119" s="45"/>
      <c r="C119" s="6">
        <v>4120</v>
      </c>
      <c r="D119" s="7" t="s">
        <v>10</v>
      </c>
      <c r="E119" s="8">
        <v>11000</v>
      </c>
      <c r="F119" s="8">
        <v>0</v>
      </c>
      <c r="G119" s="8">
        <v>11000</v>
      </c>
      <c r="H119" s="9">
        <v>0</v>
      </c>
    </row>
    <row r="120" spans="1:8" s="1" customFormat="1" ht="12.75">
      <c r="A120" s="48"/>
      <c r="B120" s="45"/>
      <c r="C120" s="6">
        <v>4210</v>
      </c>
      <c r="D120" s="7" t="s">
        <v>11</v>
      </c>
      <c r="E120" s="8">
        <v>130000</v>
      </c>
      <c r="F120" s="8">
        <v>0</v>
      </c>
      <c r="G120" s="8">
        <v>130000</v>
      </c>
      <c r="H120" s="9">
        <v>0</v>
      </c>
    </row>
    <row r="121" spans="1:8" s="1" customFormat="1" ht="12.75">
      <c r="A121" s="48"/>
      <c r="B121" s="45"/>
      <c r="C121" s="6">
        <v>4220</v>
      </c>
      <c r="D121" s="7" t="s">
        <v>39</v>
      </c>
      <c r="E121" s="8">
        <v>10000</v>
      </c>
      <c r="F121" s="8">
        <v>0</v>
      </c>
      <c r="G121" s="8">
        <v>10000</v>
      </c>
      <c r="H121" s="9">
        <v>0</v>
      </c>
    </row>
    <row r="122" spans="1:8" s="1" customFormat="1" ht="12.75">
      <c r="A122" s="48"/>
      <c r="B122" s="45"/>
      <c r="C122" s="6">
        <v>4260</v>
      </c>
      <c r="D122" s="7" t="s">
        <v>12</v>
      </c>
      <c r="E122" s="8">
        <v>30000</v>
      </c>
      <c r="F122" s="8">
        <v>0</v>
      </c>
      <c r="G122" s="8">
        <v>30000</v>
      </c>
      <c r="H122" s="9">
        <v>0</v>
      </c>
    </row>
    <row r="123" spans="1:8" s="1" customFormat="1" ht="12.75">
      <c r="A123" s="48"/>
      <c r="B123" s="45"/>
      <c r="C123" s="6">
        <v>4270</v>
      </c>
      <c r="D123" s="7" t="s">
        <v>21</v>
      </c>
      <c r="E123" s="8">
        <v>5000</v>
      </c>
      <c r="F123" s="8">
        <v>0</v>
      </c>
      <c r="G123" s="8">
        <v>5000</v>
      </c>
      <c r="H123" s="9">
        <v>0</v>
      </c>
    </row>
    <row r="124" spans="1:8" s="1" customFormat="1" ht="12.75">
      <c r="A124" s="48"/>
      <c r="B124" s="45"/>
      <c r="C124" s="6">
        <v>4300</v>
      </c>
      <c r="D124" s="7" t="s">
        <v>5</v>
      </c>
      <c r="E124" s="8">
        <v>44000</v>
      </c>
      <c r="F124" s="8">
        <v>0</v>
      </c>
      <c r="G124" s="8">
        <v>44000</v>
      </c>
      <c r="H124" s="9">
        <v>0</v>
      </c>
    </row>
    <row r="125" spans="1:8" s="1" customFormat="1" ht="12.75">
      <c r="A125" s="48"/>
      <c r="B125" s="45"/>
      <c r="C125" s="6">
        <v>4410</v>
      </c>
      <c r="D125" s="7" t="s">
        <v>13</v>
      </c>
      <c r="E125" s="8">
        <v>25000</v>
      </c>
      <c r="F125" s="8">
        <v>0</v>
      </c>
      <c r="G125" s="8">
        <v>25000</v>
      </c>
      <c r="H125" s="9">
        <v>0</v>
      </c>
    </row>
    <row r="126" spans="1:8" s="1" customFormat="1" ht="12.75">
      <c r="A126" s="48"/>
      <c r="B126" s="45"/>
      <c r="C126" s="6">
        <v>4430</v>
      </c>
      <c r="D126" s="7" t="s">
        <v>14</v>
      </c>
      <c r="E126" s="8">
        <v>1000</v>
      </c>
      <c r="F126" s="8">
        <v>0</v>
      </c>
      <c r="G126" s="8">
        <v>1000</v>
      </c>
      <c r="H126" s="9">
        <v>0</v>
      </c>
    </row>
    <row r="127" spans="1:8" s="1" customFormat="1" ht="12.75">
      <c r="A127" s="48"/>
      <c r="B127" s="45"/>
      <c r="C127" s="6">
        <v>4440</v>
      </c>
      <c r="D127" s="7" t="s">
        <v>15</v>
      </c>
      <c r="E127" s="8">
        <v>7000</v>
      </c>
      <c r="F127" s="8">
        <v>0</v>
      </c>
      <c r="G127" s="8">
        <v>7000</v>
      </c>
      <c r="H127" s="9">
        <v>0</v>
      </c>
    </row>
    <row r="128" spans="1:8" s="1" customFormat="1" ht="12.75">
      <c r="A128" s="48"/>
      <c r="B128" s="45"/>
      <c r="C128" s="6">
        <v>4480</v>
      </c>
      <c r="D128" s="7" t="s">
        <v>23</v>
      </c>
      <c r="E128" s="8">
        <v>11000</v>
      </c>
      <c r="F128" s="8">
        <v>0</v>
      </c>
      <c r="G128" s="8">
        <v>11000</v>
      </c>
      <c r="H128" s="9">
        <v>0</v>
      </c>
    </row>
    <row r="129" spans="1:8" s="1" customFormat="1" ht="12.75">
      <c r="A129" s="48"/>
      <c r="B129" s="45"/>
      <c r="C129" s="6">
        <v>4520</v>
      </c>
      <c r="D129" s="7" t="s">
        <v>98</v>
      </c>
      <c r="E129" s="8">
        <v>1000</v>
      </c>
      <c r="F129" s="8">
        <v>0</v>
      </c>
      <c r="G129" s="8">
        <v>1000</v>
      </c>
      <c r="H129" s="9">
        <v>0</v>
      </c>
    </row>
    <row r="130" spans="1:8" s="1" customFormat="1" ht="13.5" thickBot="1">
      <c r="A130" s="48"/>
      <c r="B130" s="53"/>
      <c r="C130" s="41">
        <v>6060</v>
      </c>
      <c r="D130" s="42" t="s">
        <v>36</v>
      </c>
      <c r="E130" s="40">
        <v>10000</v>
      </c>
      <c r="F130" s="40">
        <v>0</v>
      </c>
      <c r="G130" s="40">
        <v>10000</v>
      </c>
      <c r="H130" s="43">
        <v>0</v>
      </c>
    </row>
    <row r="131" spans="1:8" s="19" customFormat="1" ht="13.5" thickBot="1">
      <c r="A131" s="47"/>
      <c r="B131" s="44">
        <v>75411</v>
      </c>
      <c r="C131" s="32"/>
      <c r="D131" s="33" t="s">
        <v>40</v>
      </c>
      <c r="E131" s="34">
        <f>SUM(E132:E150)</f>
        <v>1674000</v>
      </c>
      <c r="F131" s="34">
        <f>SUM(F132:F150)</f>
        <v>0</v>
      </c>
      <c r="G131" s="34">
        <f>SUM(G132:G150)</f>
        <v>0</v>
      </c>
      <c r="H131" s="35">
        <v>1674000</v>
      </c>
    </row>
    <row r="132" spans="1:8" s="1" customFormat="1" ht="12.75">
      <c r="A132" s="48"/>
      <c r="B132" s="57"/>
      <c r="C132" s="15">
        <v>3020</v>
      </c>
      <c r="D132" s="16" t="s">
        <v>115</v>
      </c>
      <c r="E132" s="17">
        <v>165000</v>
      </c>
      <c r="F132" s="17">
        <v>0</v>
      </c>
      <c r="G132" s="17">
        <v>0</v>
      </c>
      <c r="H132" s="30">
        <v>165000</v>
      </c>
    </row>
    <row r="133" spans="1:8" s="1" customFormat="1" ht="12.75">
      <c r="A133" s="48"/>
      <c r="B133" s="45"/>
      <c r="C133" s="6">
        <v>4010</v>
      </c>
      <c r="D133" s="7" t="s">
        <v>7</v>
      </c>
      <c r="E133" s="8">
        <v>8299</v>
      </c>
      <c r="F133" s="8">
        <v>0</v>
      </c>
      <c r="G133" s="8">
        <v>0</v>
      </c>
      <c r="H133" s="9">
        <v>8299</v>
      </c>
    </row>
    <row r="134" spans="1:8" s="1" customFormat="1" ht="12.75">
      <c r="A134" s="48"/>
      <c r="B134" s="45"/>
      <c r="C134" s="6">
        <v>4040</v>
      </c>
      <c r="D134" s="7" t="s">
        <v>8</v>
      </c>
      <c r="E134" s="8">
        <v>710</v>
      </c>
      <c r="F134" s="8">
        <v>0</v>
      </c>
      <c r="G134" s="8">
        <v>0</v>
      </c>
      <c r="H134" s="9">
        <v>710</v>
      </c>
    </row>
    <row r="135" spans="1:8" s="1" customFormat="1" ht="22.5">
      <c r="A135" s="48"/>
      <c r="B135" s="45"/>
      <c r="C135" s="6">
        <v>4050</v>
      </c>
      <c r="D135" s="7" t="s">
        <v>94</v>
      </c>
      <c r="E135" s="8">
        <v>1121744</v>
      </c>
      <c r="F135" s="8">
        <v>0</v>
      </c>
      <c r="G135" s="8">
        <v>0</v>
      </c>
      <c r="H135" s="9">
        <v>1121744</v>
      </c>
    </row>
    <row r="136" spans="1:8" s="1" customFormat="1" ht="22.5">
      <c r="A136" s="48"/>
      <c r="B136" s="45"/>
      <c r="C136" s="6">
        <v>4060</v>
      </c>
      <c r="D136" s="7" t="s">
        <v>95</v>
      </c>
      <c r="E136" s="8">
        <v>64000</v>
      </c>
      <c r="F136" s="8">
        <v>0</v>
      </c>
      <c r="G136" s="8">
        <v>0</v>
      </c>
      <c r="H136" s="9">
        <v>64000</v>
      </c>
    </row>
    <row r="137" spans="1:8" s="1" customFormat="1" ht="22.5">
      <c r="A137" s="48"/>
      <c r="B137" s="45"/>
      <c r="C137" s="6">
        <v>4070</v>
      </c>
      <c r="D137" s="7" t="s">
        <v>96</v>
      </c>
      <c r="E137" s="8">
        <v>95500</v>
      </c>
      <c r="F137" s="8">
        <v>0</v>
      </c>
      <c r="G137" s="8">
        <v>0</v>
      </c>
      <c r="H137" s="9">
        <v>95500</v>
      </c>
    </row>
    <row r="138" spans="1:8" s="1" customFormat="1" ht="22.5">
      <c r="A138" s="48"/>
      <c r="B138" s="45"/>
      <c r="C138" s="6">
        <v>4080</v>
      </c>
      <c r="D138" s="7" t="s">
        <v>97</v>
      </c>
      <c r="E138" s="8">
        <v>41600</v>
      </c>
      <c r="F138" s="8">
        <v>0</v>
      </c>
      <c r="G138" s="8">
        <v>0</v>
      </c>
      <c r="H138" s="9">
        <v>41600</v>
      </c>
    </row>
    <row r="139" spans="1:8" s="1" customFormat="1" ht="12.75">
      <c r="A139" s="48"/>
      <c r="B139" s="45"/>
      <c r="C139" s="6">
        <v>4110</v>
      </c>
      <c r="D139" s="7" t="s">
        <v>9</v>
      </c>
      <c r="E139" s="8">
        <v>33800</v>
      </c>
      <c r="F139" s="8">
        <v>0</v>
      </c>
      <c r="G139" s="8">
        <v>0</v>
      </c>
      <c r="H139" s="9">
        <v>33800</v>
      </c>
    </row>
    <row r="140" spans="1:8" s="1" customFormat="1" ht="12.75">
      <c r="A140" s="48"/>
      <c r="B140" s="45"/>
      <c r="C140" s="6">
        <v>4120</v>
      </c>
      <c r="D140" s="7" t="s">
        <v>10</v>
      </c>
      <c r="E140" s="8">
        <v>5100</v>
      </c>
      <c r="F140" s="8">
        <v>0</v>
      </c>
      <c r="G140" s="8">
        <v>0</v>
      </c>
      <c r="H140" s="9">
        <v>5100</v>
      </c>
    </row>
    <row r="141" spans="1:8" s="1" customFormat="1" ht="12.75">
      <c r="A141" s="48"/>
      <c r="B141" s="45"/>
      <c r="C141" s="6">
        <v>4210</v>
      </c>
      <c r="D141" s="7" t="s">
        <v>11</v>
      </c>
      <c r="E141" s="8">
        <v>65457</v>
      </c>
      <c r="F141" s="8">
        <v>0</v>
      </c>
      <c r="G141" s="8">
        <v>0</v>
      </c>
      <c r="H141" s="9">
        <v>65457</v>
      </c>
    </row>
    <row r="142" spans="1:8" s="1" customFormat="1" ht="12.75">
      <c r="A142" s="48"/>
      <c r="B142" s="45"/>
      <c r="C142" s="6">
        <v>4260</v>
      </c>
      <c r="D142" s="7" t="s">
        <v>12</v>
      </c>
      <c r="E142" s="8">
        <v>25000</v>
      </c>
      <c r="F142" s="8">
        <v>0</v>
      </c>
      <c r="G142" s="8">
        <v>0</v>
      </c>
      <c r="H142" s="9">
        <v>25000</v>
      </c>
    </row>
    <row r="143" spans="1:8" s="1" customFormat="1" ht="12.75">
      <c r="A143" s="48"/>
      <c r="B143" s="45"/>
      <c r="C143" s="6">
        <v>4270</v>
      </c>
      <c r="D143" s="7" t="s">
        <v>21</v>
      </c>
      <c r="E143" s="8">
        <v>13000</v>
      </c>
      <c r="F143" s="8">
        <v>0</v>
      </c>
      <c r="G143" s="8">
        <v>0</v>
      </c>
      <c r="H143" s="9">
        <v>13000</v>
      </c>
    </row>
    <row r="144" spans="1:8" s="1" customFormat="1" ht="12.75">
      <c r="A144" s="48"/>
      <c r="B144" s="45"/>
      <c r="C144" s="6">
        <v>4300</v>
      </c>
      <c r="D144" s="7" t="s">
        <v>5</v>
      </c>
      <c r="E144" s="8">
        <v>25000</v>
      </c>
      <c r="F144" s="8">
        <v>0</v>
      </c>
      <c r="G144" s="8">
        <v>0</v>
      </c>
      <c r="H144" s="9">
        <v>25000</v>
      </c>
    </row>
    <row r="145" spans="1:8" s="1" customFormat="1" ht="12.75">
      <c r="A145" s="48"/>
      <c r="B145" s="45"/>
      <c r="C145" s="6">
        <v>4410</v>
      </c>
      <c r="D145" s="7" t="s">
        <v>13</v>
      </c>
      <c r="E145" s="8">
        <v>800</v>
      </c>
      <c r="F145" s="8">
        <v>0</v>
      </c>
      <c r="G145" s="8">
        <v>0</v>
      </c>
      <c r="H145" s="9">
        <v>800</v>
      </c>
    </row>
    <row r="146" spans="1:8" s="1" customFormat="1" ht="12.75">
      <c r="A146" s="48"/>
      <c r="B146" s="45"/>
      <c r="C146" s="6">
        <v>4430</v>
      </c>
      <c r="D146" s="7" t="s">
        <v>14</v>
      </c>
      <c r="E146" s="8">
        <v>800</v>
      </c>
      <c r="F146" s="8">
        <v>0</v>
      </c>
      <c r="G146" s="8">
        <v>0</v>
      </c>
      <c r="H146" s="9">
        <v>800</v>
      </c>
    </row>
    <row r="147" spans="1:8" s="1" customFormat="1" ht="12.75">
      <c r="A147" s="48"/>
      <c r="B147" s="45"/>
      <c r="C147" s="6">
        <v>4440</v>
      </c>
      <c r="D147" s="7" t="s">
        <v>15</v>
      </c>
      <c r="E147" s="8">
        <v>555</v>
      </c>
      <c r="F147" s="8">
        <v>0</v>
      </c>
      <c r="G147" s="8">
        <v>0</v>
      </c>
      <c r="H147" s="9">
        <v>555</v>
      </c>
    </row>
    <row r="148" spans="1:8" s="1" customFormat="1" ht="22.5">
      <c r="A148" s="48"/>
      <c r="B148" s="45"/>
      <c r="C148" s="6">
        <v>4500</v>
      </c>
      <c r="D148" s="7" t="s">
        <v>91</v>
      </c>
      <c r="E148" s="8">
        <v>6600</v>
      </c>
      <c r="F148" s="8">
        <v>0</v>
      </c>
      <c r="G148" s="8">
        <v>0</v>
      </c>
      <c r="H148" s="9">
        <v>6600</v>
      </c>
    </row>
    <row r="149" spans="1:8" s="1" customFormat="1" ht="12.75">
      <c r="A149" s="48"/>
      <c r="B149" s="45"/>
      <c r="C149" s="6">
        <v>4510</v>
      </c>
      <c r="D149" s="7" t="s">
        <v>41</v>
      </c>
      <c r="E149" s="8">
        <v>315</v>
      </c>
      <c r="F149" s="8">
        <v>0</v>
      </c>
      <c r="G149" s="8">
        <v>0</v>
      </c>
      <c r="H149" s="9">
        <v>315</v>
      </c>
    </row>
    <row r="150" spans="1:8" s="2" customFormat="1" ht="12" thickBot="1">
      <c r="A150" s="48"/>
      <c r="B150" s="52"/>
      <c r="C150" s="41">
        <v>4520</v>
      </c>
      <c r="D150" s="42" t="s">
        <v>98</v>
      </c>
      <c r="E150" s="40">
        <v>720</v>
      </c>
      <c r="F150" s="40">
        <v>0</v>
      </c>
      <c r="G150" s="40">
        <v>0</v>
      </c>
      <c r="H150" s="43">
        <v>720</v>
      </c>
    </row>
    <row r="151" spans="1:8" s="19" customFormat="1" ht="13.5" thickBot="1">
      <c r="A151" s="47"/>
      <c r="B151" s="44">
        <v>75412</v>
      </c>
      <c r="C151" s="34"/>
      <c r="D151" s="33" t="s">
        <v>42</v>
      </c>
      <c r="E151" s="34">
        <f>SUM(E152:E154)</f>
        <v>6000</v>
      </c>
      <c r="F151" s="34">
        <f>SUM(F152:F154)</f>
        <v>0</v>
      </c>
      <c r="G151" s="34">
        <f>SUM(G152:G154)</f>
        <v>0</v>
      </c>
      <c r="H151" s="35">
        <f>SUM(H152:H154)</f>
        <v>6000</v>
      </c>
    </row>
    <row r="152" spans="1:8" s="1" customFormat="1" ht="12.75">
      <c r="A152" s="48"/>
      <c r="B152" s="57"/>
      <c r="C152" s="15">
        <v>4210</v>
      </c>
      <c r="D152" s="16" t="s">
        <v>11</v>
      </c>
      <c r="E152" s="17">
        <v>4200</v>
      </c>
      <c r="F152" s="17">
        <v>0</v>
      </c>
      <c r="G152" s="17">
        <v>0</v>
      </c>
      <c r="H152" s="30">
        <v>4200</v>
      </c>
    </row>
    <row r="153" spans="1:8" s="1" customFormat="1" ht="12.75">
      <c r="A153" s="48"/>
      <c r="B153" s="45"/>
      <c r="C153" s="6">
        <v>4300</v>
      </c>
      <c r="D153" s="7" t="s">
        <v>5</v>
      </c>
      <c r="E153" s="8">
        <v>1600</v>
      </c>
      <c r="F153" s="8">
        <v>0</v>
      </c>
      <c r="G153" s="8">
        <v>0</v>
      </c>
      <c r="H153" s="9">
        <v>1600</v>
      </c>
    </row>
    <row r="154" spans="1:8" s="1" customFormat="1" ht="13.5" thickBot="1">
      <c r="A154" s="50"/>
      <c r="B154" s="53"/>
      <c r="C154" s="11">
        <v>4410</v>
      </c>
      <c r="D154" s="12" t="s">
        <v>13</v>
      </c>
      <c r="E154" s="13">
        <v>200</v>
      </c>
      <c r="F154" s="13">
        <v>0</v>
      </c>
      <c r="G154" s="13">
        <v>0</v>
      </c>
      <c r="H154" s="14">
        <v>200</v>
      </c>
    </row>
    <row r="155" spans="1:8" s="18" customFormat="1" ht="13.5" thickBot="1">
      <c r="A155" s="49">
        <v>757</v>
      </c>
      <c r="B155" s="25" t="s">
        <v>52</v>
      </c>
      <c r="C155" s="26"/>
      <c r="D155" s="27" t="s">
        <v>43</v>
      </c>
      <c r="E155" s="28">
        <f>SUM(E156,E158)</f>
        <v>154540</v>
      </c>
      <c r="F155" s="28">
        <f>SUM(F156,F158)</f>
        <v>350000</v>
      </c>
      <c r="G155" s="28">
        <f>SUM(G156,G158)</f>
        <v>5000</v>
      </c>
      <c r="H155" s="29">
        <f>SUM(H156,H158)</f>
        <v>499540</v>
      </c>
    </row>
    <row r="156" spans="1:8" s="19" customFormat="1" ht="26.25" thickBot="1">
      <c r="A156" s="47"/>
      <c r="B156" s="44">
        <v>75702</v>
      </c>
      <c r="C156" s="32"/>
      <c r="D156" s="33" t="s">
        <v>99</v>
      </c>
      <c r="E156" s="34">
        <f>SUM(E157)</f>
        <v>100000</v>
      </c>
      <c r="F156" s="34">
        <f>SUM(F157)</f>
        <v>0</v>
      </c>
      <c r="G156" s="34">
        <f>SUM(G157)</f>
        <v>5000</v>
      </c>
      <c r="H156" s="35">
        <f>SUM(H157)</f>
        <v>95000</v>
      </c>
    </row>
    <row r="157" spans="1:8" s="1" customFormat="1" ht="23.25" thickBot="1">
      <c r="A157" s="48"/>
      <c r="B157" s="45"/>
      <c r="C157" s="37">
        <v>8070</v>
      </c>
      <c r="D157" s="38" t="s">
        <v>100</v>
      </c>
      <c r="E157" s="36">
        <v>100000</v>
      </c>
      <c r="F157" s="36">
        <v>0</v>
      </c>
      <c r="G157" s="36">
        <v>5000</v>
      </c>
      <c r="H157" s="39">
        <v>95000</v>
      </c>
    </row>
    <row r="158" spans="1:8" s="19" customFormat="1" ht="39" thickBot="1">
      <c r="A158" s="47"/>
      <c r="B158" s="44">
        <v>75704</v>
      </c>
      <c r="C158" s="32"/>
      <c r="D158" s="33" t="s">
        <v>101</v>
      </c>
      <c r="E158" s="34">
        <f>SUM(E159)</f>
        <v>54540</v>
      </c>
      <c r="F158" s="34">
        <f>SUM(F159)</f>
        <v>350000</v>
      </c>
      <c r="G158" s="34">
        <f>SUM(G159)</f>
        <v>0</v>
      </c>
      <c r="H158" s="35">
        <f>SUM(H159)</f>
        <v>404540</v>
      </c>
    </row>
    <row r="159" spans="1:8" s="1" customFormat="1" ht="23.25" thickBot="1">
      <c r="A159" s="50"/>
      <c r="B159" s="53"/>
      <c r="C159" s="54">
        <v>8020</v>
      </c>
      <c r="D159" s="55" t="s">
        <v>102</v>
      </c>
      <c r="E159" s="52">
        <v>54540</v>
      </c>
      <c r="F159" s="52">
        <v>350000</v>
      </c>
      <c r="G159" s="52">
        <v>0</v>
      </c>
      <c r="H159" s="56">
        <v>404540</v>
      </c>
    </row>
    <row r="160" spans="1:8" s="18" customFormat="1" ht="13.5" thickBot="1">
      <c r="A160" s="49">
        <v>758</v>
      </c>
      <c r="B160" s="25" t="s">
        <v>52</v>
      </c>
      <c r="C160" s="26"/>
      <c r="D160" s="27" t="s">
        <v>44</v>
      </c>
      <c r="E160" s="28">
        <f>SUM(E161)</f>
        <v>60000</v>
      </c>
      <c r="F160" s="28">
        <f>SUM(F161)</f>
        <v>140000</v>
      </c>
      <c r="G160" s="28">
        <f>SUM(G161)</f>
        <v>0</v>
      </c>
      <c r="H160" s="29">
        <f>SUM(H161)</f>
        <v>200000</v>
      </c>
    </row>
    <row r="161" spans="1:8" s="19" customFormat="1" ht="13.5" thickBot="1">
      <c r="A161" s="47"/>
      <c r="B161" s="44">
        <v>75818</v>
      </c>
      <c r="C161" s="32"/>
      <c r="D161" s="33" t="s">
        <v>45</v>
      </c>
      <c r="E161" s="34">
        <f>SUM(E162:E163)</f>
        <v>60000</v>
      </c>
      <c r="F161" s="34">
        <f>SUM(F162:F163)</f>
        <v>140000</v>
      </c>
      <c r="G161" s="34">
        <f>SUM(G162:G163)</f>
        <v>0</v>
      </c>
      <c r="H161" s="35">
        <f>SUM(H162:H163)</f>
        <v>200000</v>
      </c>
    </row>
    <row r="162" spans="1:8" s="1" customFormat="1" ht="12.75">
      <c r="A162" s="48"/>
      <c r="B162" s="57"/>
      <c r="C162" s="15">
        <v>4810</v>
      </c>
      <c r="D162" s="16" t="s">
        <v>46</v>
      </c>
      <c r="E162" s="17">
        <v>50000</v>
      </c>
      <c r="F162" s="17">
        <v>100000</v>
      </c>
      <c r="G162" s="17">
        <v>0</v>
      </c>
      <c r="H162" s="30">
        <v>150000</v>
      </c>
    </row>
    <row r="163" spans="1:8" s="1" customFormat="1" ht="13.5" thickBot="1">
      <c r="A163" s="50"/>
      <c r="B163" s="53"/>
      <c r="C163" s="11">
        <v>4810</v>
      </c>
      <c r="D163" s="12" t="s">
        <v>103</v>
      </c>
      <c r="E163" s="13">
        <v>10000</v>
      </c>
      <c r="F163" s="13">
        <v>40000</v>
      </c>
      <c r="G163" s="13">
        <v>0</v>
      </c>
      <c r="H163" s="14">
        <v>50000</v>
      </c>
    </row>
    <row r="164" spans="1:8" s="18" customFormat="1" ht="13.5" thickBot="1">
      <c r="A164" s="49">
        <v>801</v>
      </c>
      <c r="B164" s="28"/>
      <c r="C164" s="26"/>
      <c r="D164" s="27" t="s">
        <v>47</v>
      </c>
      <c r="E164" s="28">
        <f>SUM(E165,E178,E195,E199)</f>
        <v>4397270</v>
      </c>
      <c r="F164" s="28">
        <f>SUM(F165,F178,F195,F199)</f>
        <v>23210</v>
      </c>
      <c r="G164" s="28">
        <f>SUM(G165,G178,G195,G199)</f>
        <v>10039</v>
      </c>
      <c r="H164" s="29">
        <f>SUM(H165,H178,H195,H199)</f>
        <v>4410441</v>
      </c>
    </row>
    <row r="165" spans="1:8" s="19" customFormat="1" ht="13.5" thickBot="1">
      <c r="A165" s="47"/>
      <c r="B165" s="44">
        <v>80120</v>
      </c>
      <c r="C165" s="32"/>
      <c r="D165" s="33" t="s">
        <v>48</v>
      </c>
      <c r="E165" s="34">
        <f>SUM(E166:E177)</f>
        <v>1168324</v>
      </c>
      <c r="F165" s="34">
        <f>SUM(F166:F177)</f>
        <v>13271</v>
      </c>
      <c r="G165" s="34">
        <f>SUM(G166:G177)</f>
        <v>1700</v>
      </c>
      <c r="H165" s="35">
        <f>SUM(H166:H177)</f>
        <v>1179895</v>
      </c>
    </row>
    <row r="166" spans="1:8" s="1" customFormat="1" ht="22.5">
      <c r="A166" s="48"/>
      <c r="B166" s="57"/>
      <c r="C166" s="15">
        <v>2820</v>
      </c>
      <c r="D166" s="16" t="s">
        <v>104</v>
      </c>
      <c r="E166" s="17">
        <v>50000</v>
      </c>
      <c r="F166" s="17">
        <v>0</v>
      </c>
      <c r="G166" s="17"/>
      <c r="H166" s="30">
        <v>50000</v>
      </c>
    </row>
    <row r="167" spans="1:8" s="1" customFormat="1" ht="12.75">
      <c r="A167" s="48"/>
      <c r="B167" s="45"/>
      <c r="C167" s="6">
        <v>4010</v>
      </c>
      <c r="D167" s="7" t="s">
        <v>7</v>
      </c>
      <c r="E167" s="8">
        <v>745700</v>
      </c>
      <c r="F167" s="8">
        <v>0</v>
      </c>
      <c r="G167" s="8">
        <v>100</v>
      </c>
      <c r="H167" s="9">
        <v>745600</v>
      </c>
    </row>
    <row r="168" spans="1:8" s="1" customFormat="1" ht="12.75">
      <c r="A168" s="48"/>
      <c r="B168" s="45"/>
      <c r="C168" s="6">
        <v>4040</v>
      </c>
      <c r="D168" s="7" t="s">
        <v>8</v>
      </c>
      <c r="E168" s="8">
        <v>60241</v>
      </c>
      <c r="F168" s="8">
        <v>1271</v>
      </c>
      <c r="G168" s="8"/>
      <c r="H168" s="9">
        <v>61512</v>
      </c>
    </row>
    <row r="169" spans="1:8" s="1" customFormat="1" ht="12.75">
      <c r="A169" s="48"/>
      <c r="B169" s="45"/>
      <c r="C169" s="6">
        <v>4110</v>
      </c>
      <c r="D169" s="7" t="s">
        <v>9</v>
      </c>
      <c r="E169" s="8">
        <v>145702</v>
      </c>
      <c r="F169" s="8">
        <v>0</v>
      </c>
      <c r="G169" s="8"/>
      <c r="H169" s="9">
        <v>145702</v>
      </c>
    </row>
    <row r="170" spans="1:8" s="1" customFormat="1" ht="12.75">
      <c r="A170" s="48"/>
      <c r="B170" s="45"/>
      <c r="C170" s="6">
        <v>4120</v>
      </c>
      <c r="D170" s="7" t="s">
        <v>10</v>
      </c>
      <c r="E170" s="8">
        <v>19079</v>
      </c>
      <c r="F170" s="8">
        <v>0</v>
      </c>
      <c r="G170" s="8"/>
      <c r="H170" s="9">
        <v>19079</v>
      </c>
    </row>
    <row r="171" spans="1:8" s="1" customFormat="1" ht="12.75">
      <c r="A171" s="48"/>
      <c r="B171" s="45"/>
      <c r="C171" s="6">
        <v>4210</v>
      </c>
      <c r="D171" s="7" t="s">
        <v>11</v>
      </c>
      <c r="E171" s="8">
        <v>13520</v>
      </c>
      <c r="F171" s="8">
        <v>0</v>
      </c>
      <c r="G171" s="8"/>
      <c r="H171" s="9">
        <v>13520</v>
      </c>
    </row>
    <row r="172" spans="1:8" s="1" customFormat="1" ht="12.75">
      <c r="A172" s="48"/>
      <c r="B172" s="45"/>
      <c r="C172" s="6">
        <v>4240</v>
      </c>
      <c r="D172" s="7" t="s">
        <v>49</v>
      </c>
      <c r="E172" s="8">
        <v>0</v>
      </c>
      <c r="F172" s="8">
        <v>12000</v>
      </c>
      <c r="G172" s="8"/>
      <c r="H172" s="9">
        <v>12000</v>
      </c>
    </row>
    <row r="173" spans="1:8" s="1" customFormat="1" ht="12.75">
      <c r="A173" s="48"/>
      <c r="B173" s="45"/>
      <c r="C173" s="6">
        <v>4260</v>
      </c>
      <c r="D173" s="7" t="s">
        <v>12</v>
      </c>
      <c r="E173" s="8">
        <v>72753</v>
      </c>
      <c r="F173" s="8">
        <v>0</v>
      </c>
      <c r="G173" s="8"/>
      <c r="H173" s="9">
        <v>72753</v>
      </c>
    </row>
    <row r="174" spans="1:8" s="1" customFormat="1" ht="12.75">
      <c r="A174" s="48"/>
      <c r="B174" s="45"/>
      <c r="C174" s="6">
        <v>4300</v>
      </c>
      <c r="D174" s="7" t="s">
        <v>5</v>
      </c>
      <c r="E174" s="8">
        <v>11520</v>
      </c>
      <c r="F174" s="8">
        <v>0</v>
      </c>
      <c r="G174" s="8"/>
      <c r="H174" s="9">
        <v>11520</v>
      </c>
    </row>
    <row r="175" spans="1:8" s="1" customFormat="1" ht="12.75">
      <c r="A175" s="48"/>
      <c r="B175" s="45"/>
      <c r="C175" s="6">
        <v>4410</v>
      </c>
      <c r="D175" s="7" t="s">
        <v>13</v>
      </c>
      <c r="E175" s="8">
        <v>2100</v>
      </c>
      <c r="F175" s="8">
        <v>0</v>
      </c>
      <c r="G175" s="8">
        <v>1600</v>
      </c>
      <c r="H175" s="9">
        <v>500</v>
      </c>
    </row>
    <row r="176" spans="1:8" s="1" customFormat="1" ht="12.75">
      <c r="A176" s="48"/>
      <c r="B176" s="45"/>
      <c r="C176" s="6">
        <v>4430</v>
      </c>
      <c r="D176" s="7" t="s">
        <v>14</v>
      </c>
      <c r="E176" s="8">
        <v>1800</v>
      </c>
      <c r="F176" s="8">
        <v>0</v>
      </c>
      <c r="G176" s="8"/>
      <c r="H176" s="9">
        <v>1800</v>
      </c>
    </row>
    <row r="177" spans="1:8" s="1" customFormat="1" ht="13.5" thickBot="1">
      <c r="A177" s="48"/>
      <c r="B177" s="53"/>
      <c r="C177" s="41">
        <v>4440</v>
      </c>
      <c r="D177" s="42" t="s">
        <v>15</v>
      </c>
      <c r="E177" s="40">
        <v>45909</v>
      </c>
      <c r="F177" s="40">
        <v>0</v>
      </c>
      <c r="G177" s="40"/>
      <c r="H177" s="43">
        <v>45909</v>
      </c>
    </row>
    <row r="178" spans="1:8" s="19" customFormat="1" ht="13.5" thickBot="1">
      <c r="A178" s="47"/>
      <c r="B178" s="44">
        <v>80130</v>
      </c>
      <c r="C178" s="32"/>
      <c r="D178" s="33" t="s">
        <v>50</v>
      </c>
      <c r="E178" s="34">
        <f>SUM(E179:E194)</f>
        <v>3202946</v>
      </c>
      <c r="F178" s="34">
        <f>SUM(F179:F194)</f>
        <v>4739</v>
      </c>
      <c r="G178" s="34">
        <f>SUM(G179:G194)</f>
        <v>8252</v>
      </c>
      <c r="H178" s="35">
        <f>SUM(H179:H194)</f>
        <v>3199433</v>
      </c>
    </row>
    <row r="179" spans="1:8" s="1" customFormat="1" ht="33.75">
      <c r="A179" s="48"/>
      <c r="B179" s="57"/>
      <c r="C179" s="15">
        <v>2310</v>
      </c>
      <c r="D179" s="16" t="s">
        <v>105</v>
      </c>
      <c r="E179" s="17">
        <v>50000</v>
      </c>
      <c r="F179" s="17">
        <v>0</v>
      </c>
      <c r="G179" s="17">
        <v>0</v>
      </c>
      <c r="H179" s="30">
        <v>50000</v>
      </c>
    </row>
    <row r="180" spans="1:8" s="1" customFormat="1" ht="12.75">
      <c r="A180" s="48"/>
      <c r="B180" s="45"/>
      <c r="C180" s="6">
        <v>3020</v>
      </c>
      <c r="D180" s="7" t="s">
        <v>115</v>
      </c>
      <c r="E180" s="8">
        <v>46960</v>
      </c>
      <c r="F180" s="8">
        <v>0</v>
      </c>
      <c r="G180" s="8">
        <v>0</v>
      </c>
      <c r="H180" s="9">
        <v>46960</v>
      </c>
    </row>
    <row r="181" spans="1:8" s="1" customFormat="1" ht="12.75">
      <c r="A181" s="48"/>
      <c r="B181" s="45"/>
      <c r="C181" s="6">
        <v>3030</v>
      </c>
      <c r="D181" s="7" t="s">
        <v>18</v>
      </c>
      <c r="E181" s="8">
        <v>4200</v>
      </c>
      <c r="F181" s="8">
        <v>0</v>
      </c>
      <c r="G181" s="8">
        <v>0</v>
      </c>
      <c r="H181" s="9">
        <v>4200</v>
      </c>
    </row>
    <row r="182" spans="1:8" s="1" customFormat="1" ht="12.75">
      <c r="A182" s="48"/>
      <c r="B182" s="45"/>
      <c r="C182" s="6">
        <v>4010</v>
      </c>
      <c r="D182" s="7" t="s">
        <v>7</v>
      </c>
      <c r="E182" s="8">
        <v>1996500</v>
      </c>
      <c r="F182" s="8">
        <v>3660</v>
      </c>
      <c r="G182" s="8">
        <v>0</v>
      </c>
      <c r="H182" s="9">
        <f>SUM(E182:F182,-G182)</f>
        <v>2000160</v>
      </c>
    </row>
    <row r="183" spans="1:8" s="1" customFormat="1" ht="12.75">
      <c r="A183" s="48"/>
      <c r="B183" s="45"/>
      <c r="C183" s="6">
        <v>4040</v>
      </c>
      <c r="D183" s="7" t="s">
        <v>8</v>
      </c>
      <c r="E183" s="8">
        <v>167170</v>
      </c>
      <c r="F183" s="8">
        <v>0</v>
      </c>
      <c r="G183" s="8">
        <v>4739</v>
      </c>
      <c r="H183" s="9">
        <v>162431</v>
      </c>
    </row>
    <row r="184" spans="1:8" s="1" customFormat="1" ht="12.75">
      <c r="A184" s="48"/>
      <c r="B184" s="45"/>
      <c r="C184" s="6">
        <v>4110</v>
      </c>
      <c r="D184" s="7" t="s">
        <v>9</v>
      </c>
      <c r="E184" s="8">
        <v>387500</v>
      </c>
      <c r="F184" s="8">
        <v>0</v>
      </c>
      <c r="G184" s="8">
        <v>0</v>
      </c>
      <c r="H184" s="9">
        <v>387500</v>
      </c>
    </row>
    <row r="185" spans="1:8" s="1" customFormat="1" ht="12.75">
      <c r="A185" s="48"/>
      <c r="B185" s="45"/>
      <c r="C185" s="6">
        <v>4120</v>
      </c>
      <c r="D185" s="7" t="s">
        <v>10</v>
      </c>
      <c r="E185" s="8">
        <v>52035</v>
      </c>
      <c r="F185" s="8">
        <v>0</v>
      </c>
      <c r="G185" s="8">
        <v>0</v>
      </c>
      <c r="H185" s="9">
        <v>52035</v>
      </c>
    </row>
    <row r="186" spans="1:8" s="1" customFormat="1" ht="12.75">
      <c r="A186" s="48"/>
      <c r="B186" s="45"/>
      <c r="C186" s="6">
        <v>4210</v>
      </c>
      <c r="D186" s="7" t="s">
        <v>11</v>
      </c>
      <c r="E186" s="8">
        <v>76000</v>
      </c>
      <c r="F186" s="8">
        <v>0</v>
      </c>
      <c r="G186" s="8">
        <v>0</v>
      </c>
      <c r="H186" s="9">
        <v>76000</v>
      </c>
    </row>
    <row r="187" spans="1:8" s="1" customFormat="1" ht="12.75">
      <c r="A187" s="48"/>
      <c r="B187" s="45"/>
      <c r="C187" s="6">
        <v>4240</v>
      </c>
      <c r="D187" s="7" t="s">
        <v>49</v>
      </c>
      <c r="E187" s="8">
        <v>2000</v>
      </c>
      <c r="F187" s="8">
        <v>0</v>
      </c>
      <c r="G187" s="8">
        <v>0</v>
      </c>
      <c r="H187" s="9">
        <v>2000</v>
      </c>
    </row>
    <row r="188" spans="1:8" s="1" customFormat="1" ht="12.75">
      <c r="A188" s="48"/>
      <c r="B188" s="45"/>
      <c r="C188" s="6">
        <v>4260</v>
      </c>
      <c r="D188" s="7" t="s">
        <v>12</v>
      </c>
      <c r="E188" s="8">
        <v>223075</v>
      </c>
      <c r="F188" s="8">
        <v>1079</v>
      </c>
      <c r="G188" s="8">
        <v>0</v>
      </c>
      <c r="H188" s="9">
        <v>224154</v>
      </c>
    </row>
    <row r="189" spans="1:8" s="1" customFormat="1" ht="12.75">
      <c r="A189" s="48"/>
      <c r="B189" s="45"/>
      <c r="C189" s="6">
        <v>4270</v>
      </c>
      <c r="D189" s="7" t="s">
        <v>21</v>
      </c>
      <c r="E189" s="8">
        <v>8000</v>
      </c>
      <c r="F189" s="8">
        <v>0</v>
      </c>
      <c r="G189" s="8">
        <v>0</v>
      </c>
      <c r="H189" s="9">
        <v>8000</v>
      </c>
    </row>
    <row r="190" spans="1:8" s="1" customFormat="1" ht="12.75">
      <c r="A190" s="48"/>
      <c r="B190" s="45"/>
      <c r="C190" s="6">
        <v>4300</v>
      </c>
      <c r="D190" s="7" t="s">
        <v>5</v>
      </c>
      <c r="E190" s="8">
        <v>32400</v>
      </c>
      <c r="F190" s="8">
        <v>0</v>
      </c>
      <c r="G190" s="8">
        <v>0</v>
      </c>
      <c r="H190" s="9">
        <v>32400</v>
      </c>
    </row>
    <row r="191" spans="1:8" s="1" customFormat="1" ht="12.75">
      <c r="A191" s="48"/>
      <c r="B191" s="45"/>
      <c r="C191" s="6">
        <v>4410</v>
      </c>
      <c r="D191" s="7" t="s">
        <v>13</v>
      </c>
      <c r="E191" s="8">
        <v>5136</v>
      </c>
      <c r="F191" s="8">
        <v>0</v>
      </c>
      <c r="G191" s="8">
        <v>3513</v>
      </c>
      <c r="H191" s="9">
        <v>1623</v>
      </c>
    </row>
    <row r="192" spans="1:8" s="1" customFormat="1" ht="12.75">
      <c r="A192" s="48"/>
      <c r="B192" s="45"/>
      <c r="C192" s="6">
        <v>4430</v>
      </c>
      <c r="D192" s="7" t="s">
        <v>14</v>
      </c>
      <c r="E192" s="8">
        <v>6580</v>
      </c>
      <c r="F192" s="8">
        <v>0</v>
      </c>
      <c r="G192" s="8">
        <v>0</v>
      </c>
      <c r="H192" s="9">
        <v>6580</v>
      </c>
    </row>
    <row r="193" spans="1:8" s="1" customFormat="1" ht="12.75">
      <c r="A193" s="48"/>
      <c r="B193" s="45"/>
      <c r="C193" s="6">
        <v>4440</v>
      </c>
      <c r="D193" s="7" t="s">
        <v>15</v>
      </c>
      <c r="E193" s="8">
        <v>125390</v>
      </c>
      <c r="F193" s="8">
        <v>0</v>
      </c>
      <c r="G193" s="8">
        <v>0</v>
      </c>
      <c r="H193" s="9">
        <v>125390</v>
      </c>
    </row>
    <row r="194" spans="1:8" s="1" customFormat="1" ht="13.5" thickBot="1">
      <c r="A194" s="48"/>
      <c r="B194" s="53"/>
      <c r="C194" s="41">
        <v>6050</v>
      </c>
      <c r="D194" s="42" t="s">
        <v>24</v>
      </c>
      <c r="E194" s="40">
        <v>20000</v>
      </c>
      <c r="F194" s="40">
        <v>0</v>
      </c>
      <c r="G194" s="40">
        <v>0</v>
      </c>
      <c r="H194" s="43">
        <v>20000</v>
      </c>
    </row>
    <row r="195" spans="1:8" s="19" customFormat="1" ht="13.5" thickBot="1">
      <c r="A195" s="47"/>
      <c r="B195" s="44">
        <v>80146</v>
      </c>
      <c r="C195" s="32"/>
      <c r="D195" s="33" t="s">
        <v>51</v>
      </c>
      <c r="E195" s="34">
        <f>SUM(E196:E198)</f>
        <v>10000</v>
      </c>
      <c r="F195" s="34">
        <f>SUM(F196:F198)</f>
        <v>5200</v>
      </c>
      <c r="G195" s="34">
        <f>SUM(G196:G198)</f>
        <v>87</v>
      </c>
      <c r="H195" s="35">
        <f>SUM(H196:H198)</f>
        <v>15113</v>
      </c>
    </row>
    <row r="196" spans="1:8" s="1" customFormat="1" ht="33.75">
      <c r="A196" s="48"/>
      <c r="B196" s="57"/>
      <c r="C196" s="15">
        <v>2310</v>
      </c>
      <c r="D196" s="16" t="s">
        <v>105</v>
      </c>
      <c r="E196" s="17">
        <v>0</v>
      </c>
      <c r="F196" s="17">
        <v>1900</v>
      </c>
      <c r="G196" s="17">
        <v>0</v>
      </c>
      <c r="H196" s="30">
        <v>1900</v>
      </c>
    </row>
    <row r="197" spans="1:8" s="1" customFormat="1" ht="12.75">
      <c r="A197" s="48"/>
      <c r="B197" s="45"/>
      <c r="C197" s="6">
        <v>4300</v>
      </c>
      <c r="D197" s="7" t="s">
        <v>5</v>
      </c>
      <c r="E197" s="8">
        <v>10000</v>
      </c>
      <c r="F197" s="8">
        <v>0</v>
      </c>
      <c r="G197" s="8">
        <v>87</v>
      </c>
      <c r="H197" s="9">
        <v>9913</v>
      </c>
    </row>
    <row r="198" spans="1:8" s="1" customFormat="1" ht="13.5" thickBot="1">
      <c r="A198" s="48"/>
      <c r="B198" s="53"/>
      <c r="C198" s="41">
        <v>4410</v>
      </c>
      <c r="D198" s="42" t="s">
        <v>13</v>
      </c>
      <c r="E198" s="40">
        <v>0</v>
      </c>
      <c r="F198" s="40">
        <v>3300</v>
      </c>
      <c r="G198" s="40">
        <v>0</v>
      </c>
      <c r="H198" s="43">
        <v>3300</v>
      </c>
    </row>
    <row r="199" spans="1:8" s="19" customFormat="1" ht="13.5" thickBot="1">
      <c r="A199" s="47"/>
      <c r="B199" s="44">
        <v>80195</v>
      </c>
      <c r="C199" s="32"/>
      <c r="D199" s="33" t="s">
        <v>53</v>
      </c>
      <c r="E199" s="34">
        <f>SUM(E200)</f>
        <v>16000</v>
      </c>
      <c r="F199" s="34">
        <f>SUM(F200)</f>
        <v>0</v>
      </c>
      <c r="G199" s="34">
        <f>SUM(G200)</f>
        <v>0</v>
      </c>
      <c r="H199" s="35">
        <f>SUM(H200)</f>
        <v>16000</v>
      </c>
    </row>
    <row r="200" spans="1:8" s="1" customFormat="1" ht="13.5" thickBot="1">
      <c r="A200" s="50"/>
      <c r="B200" s="53"/>
      <c r="C200" s="54">
        <v>4440</v>
      </c>
      <c r="D200" s="55" t="s">
        <v>15</v>
      </c>
      <c r="E200" s="52">
        <v>16000</v>
      </c>
      <c r="F200" s="52">
        <v>0</v>
      </c>
      <c r="G200" s="52">
        <v>0</v>
      </c>
      <c r="H200" s="56">
        <v>16000</v>
      </c>
    </row>
    <row r="201" spans="1:8" s="18" customFormat="1" ht="13.5" thickBot="1">
      <c r="A201" s="49">
        <v>851</v>
      </c>
      <c r="B201" s="28"/>
      <c r="C201" s="26"/>
      <c r="D201" s="27" t="s">
        <v>54</v>
      </c>
      <c r="E201" s="28">
        <f>SUM(E202,E204,E206)</f>
        <v>465500</v>
      </c>
      <c r="F201" s="28">
        <f>SUM(F202,F204,F206)</f>
        <v>0</v>
      </c>
      <c r="G201" s="28">
        <f>SUM(G202,G204,G206)</f>
        <v>13200</v>
      </c>
      <c r="H201" s="29">
        <f>SUM(H202,H204,H206)</f>
        <v>452300</v>
      </c>
    </row>
    <row r="202" spans="1:8" s="19" customFormat="1" ht="13.5" thickBot="1">
      <c r="A202" s="47"/>
      <c r="B202" s="44">
        <v>85111</v>
      </c>
      <c r="C202" s="32"/>
      <c r="D202" s="33" t="s">
        <v>55</v>
      </c>
      <c r="E202" s="34">
        <f>SUM(E203)</f>
        <v>100000</v>
      </c>
      <c r="F202" s="34">
        <f>SUM(F203)</f>
        <v>0</v>
      </c>
      <c r="G202" s="34">
        <f>SUM(G203)</f>
        <v>0</v>
      </c>
      <c r="H202" s="35">
        <f>SUM(H203)</f>
        <v>100000</v>
      </c>
    </row>
    <row r="203" spans="1:8" s="1" customFormat="1" ht="34.5" thickBot="1">
      <c r="A203" s="48"/>
      <c r="B203" s="45"/>
      <c r="C203" s="37">
        <v>6220</v>
      </c>
      <c r="D203" s="38" t="s">
        <v>106</v>
      </c>
      <c r="E203" s="36">
        <v>100000</v>
      </c>
      <c r="F203" s="36">
        <v>0</v>
      </c>
      <c r="G203" s="36">
        <v>0</v>
      </c>
      <c r="H203" s="39">
        <v>100000</v>
      </c>
    </row>
    <row r="204" spans="1:8" s="19" customFormat="1" ht="13.5" thickBot="1">
      <c r="A204" s="47"/>
      <c r="B204" s="44">
        <v>85143</v>
      </c>
      <c r="C204" s="32"/>
      <c r="D204" s="33" t="s">
        <v>56</v>
      </c>
      <c r="E204" s="34">
        <f>SUM(E205)</f>
        <v>1300</v>
      </c>
      <c r="F204" s="34">
        <f>SUM(F205)</f>
        <v>0</v>
      </c>
      <c r="G204" s="34">
        <f>SUM(G205)</f>
        <v>0</v>
      </c>
      <c r="H204" s="35">
        <f>SUM(H205)</f>
        <v>1300</v>
      </c>
    </row>
    <row r="205" spans="1:8" s="1" customFormat="1" ht="34.5" thickBot="1">
      <c r="A205" s="48"/>
      <c r="B205" s="45"/>
      <c r="C205" s="37">
        <v>2830</v>
      </c>
      <c r="D205" s="38" t="s">
        <v>107</v>
      </c>
      <c r="E205" s="36">
        <v>1300</v>
      </c>
      <c r="F205" s="36">
        <v>0</v>
      </c>
      <c r="G205" s="36">
        <v>0</v>
      </c>
      <c r="H205" s="39">
        <v>1300</v>
      </c>
    </row>
    <row r="206" spans="1:8" s="19" customFormat="1" ht="39" thickBot="1">
      <c r="A206" s="47"/>
      <c r="B206" s="44">
        <v>85156</v>
      </c>
      <c r="C206" s="32"/>
      <c r="D206" s="33" t="s">
        <v>108</v>
      </c>
      <c r="E206" s="34">
        <f>SUM(E207)</f>
        <v>364200</v>
      </c>
      <c r="F206" s="34">
        <f>SUM(F207)</f>
        <v>0</v>
      </c>
      <c r="G206" s="34">
        <f>SUM(G207)</f>
        <v>13200</v>
      </c>
      <c r="H206" s="35">
        <f>SUM(H207)</f>
        <v>351000</v>
      </c>
    </row>
    <row r="207" spans="1:8" s="1" customFormat="1" ht="13.5" thickBot="1">
      <c r="A207" s="50"/>
      <c r="B207" s="53"/>
      <c r="C207" s="54">
        <v>4130</v>
      </c>
      <c r="D207" s="55" t="s">
        <v>57</v>
      </c>
      <c r="E207" s="52">
        <v>364200</v>
      </c>
      <c r="F207" s="52">
        <v>0</v>
      </c>
      <c r="G207" s="52">
        <v>13200</v>
      </c>
      <c r="H207" s="56">
        <v>351000</v>
      </c>
    </row>
    <row r="208" spans="1:8" s="18" customFormat="1" ht="13.5" thickBot="1">
      <c r="A208" s="49">
        <v>853</v>
      </c>
      <c r="B208" s="28"/>
      <c r="C208" s="26"/>
      <c r="D208" s="27" t="s">
        <v>58</v>
      </c>
      <c r="E208" s="28">
        <f>SUM(E209,E211,E229,E231,E233,E242,E248,E257,E269)</f>
        <v>3050700</v>
      </c>
      <c r="F208" s="28">
        <f>SUM(F209,F211,F229,F231,F233,F242,F248,F257,F269)</f>
        <v>34562</v>
      </c>
      <c r="G208" s="28">
        <f>SUM(G209,G211,G229,G231,G233,G242,G248,G257,G269)</f>
        <v>72139</v>
      </c>
      <c r="H208" s="64">
        <f>SUM(H209,H211,H229,H231,H233,H242,H248,H257,H269)</f>
        <v>3013123</v>
      </c>
    </row>
    <row r="209" spans="1:8" s="18" customFormat="1" ht="13.5" thickBot="1">
      <c r="A209" s="58"/>
      <c r="B209" s="59">
        <v>85301</v>
      </c>
      <c r="C209" s="60"/>
      <c r="D209" s="61" t="s">
        <v>120</v>
      </c>
      <c r="E209" s="34">
        <f>SUM(E210)</f>
        <v>0</v>
      </c>
      <c r="F209" s="34">
        <f>SUM(F210)</f>
        <v>31123</v>
      </c>
      <c r="G209" s="34">
        <f>SUM(G210)</f>
        <v>0</v>
      </c>
      <c r="H209" s="35">
        <f>SUM(H210)</f>
        <v>31123</v>
      </c>
    </row>
    <row r="210" spans="1:8" s="18" customFormat="1" ht="13.5" thickBot="1">
      <c r="A210" s="58"/>
      <c r="B210" s="62"/>
      <c r="C210" s="63">
        <v>3110</v>
      </c>
      <c r="D210" s="38" t="s">
        <v>62</v>
      </c>
      <c r="E210" s="36">
        <v>0</v>
      </c>
      <c r="F210" s="36">
        <v>31123</v>
      </c>
      <c r="G210" s="36"/>
      <c r="H210" s="39">
        <v>31123</v>
      </c>
    </row>
    <row r="211" spans="1:8" s="19" customFormat="1" ht="13.5" thickBot="1">
      <c r="A211" s="47"/>
      <c r="B211" s="44">
        <v>85302</v>
      </c>
      <c r="C211" s="32"/>
      <c r="D211" s="33" t="s">
        <v>59</v>
      </c>
      <c r="E211" s="34">
        <f>SUM(E212:E228)</f>
        <v>1574400</v>
      </c>
      <c r="F211" s="34">
        <f>SUM(F212:F228)</f>
        <v>1398</v>
      </c>
      <c r="G211" s="34">
        <f>SUM(G212:G228)</f>
        <v>1398</v>
      </c>
      <c r="H211" s="35">
        <f>SUM(H212:H228)</f>
        <v>1574400</v>
      </c>
    </row>
    <row r="212" spans="1:8" s="1" customFormat="1" ht="12.75">
      <c r="A212" s="48"/>
      <c r="B212" s="57"/>
      <c r="C212" s="15">
        <v>3020</v>
      </c>
      <c r="D212" s="16" t="s">
        <v>115</v>
      </c>
      <c r="E212" s="17">
        <v>1560</v>
      </c>
      <c r="F212" s="17">
        <v>0</v>
      </c>
      <c r="G212" s="17">
        <v>0</v>
      </c>
      <c r="H212" s="30">
        <v>1560</v>
      </c>
    </row>
    <row r="213" spans="1:8" s="1" customFormat="1" ht="12.75">
      <c r="A213" s="48"/>
      <c r="B213" s="45"/>
      <c r="C213" s="6">
        <v>4010</v>
      </c>
      <c r="D213" s="7" t="s">
        <v>7</v>
      </c>
      <c r="E213" s="8">
        <v>863000</v>
      </c>
      <c r="F213" s="8">
        <v>0</v>
      </c>
      <c r="G213" s="8">
        <v>0</v>
      </c>
      <c r="H213" s="9">
        <v>863000</v>
      </c>
    </row>
    <row r="214" spans="1:8" s="1" customFormat="1" ht="12.75">
      <c r="A214" s="48"/>
      <c r="B214" s="45"/>
      <c r="C214" s="6">
        <v>4040</v>
      </c>
      <c r="D214" s="7" t="s">
        <v>8</v>
      </c>
      <c r="E214" s="8">
        <v>74400</v>
      </c>
      <c r="F214" s="8">
        <v>0</v>
      </c>
      <c r="G214" s="8">
        <v>1398</v>
      </c>
      <c r="H214" s="9">
        <v>73002</v>
      </c>
    </row>
    <row r="215" spans="1:8" s="1" customFormat="1" ht="12.75">
      <c r="A215" s="48"/>
      <c r="B215" s="45"/>
      <c r="C215" s="6">
        <v>4110</v>
      </c>
      <c r="D215" s="7" t="s">
        <v>9</v>
      </c>
      <c r="E215" s="8">
        <v>140240</v>
      </c>
      <c r="F215" s="8">
        <v>0</v>
      </c>
      <c r="G215" s="8">
        <v>0</v>
      </c>
      <c r="H215" s="9">
        <v>140240</v>
      </c>
    </row>
    <row r="216" spans="1:8" s="1" customFormat="1" ht="12.75">
      <c r="A216" s="48"/>
      <c r="B216" s="45"/>
      <c r="C216" s="6">
        <v>4120</v>
      </c>
      <c r="D216" s="7" t="s">
        <v>10</v>
      </c>
      <c r="E216" s="8">
        <v>22950</v>
      </c>
      <c r="F216" s="8">
        <v>0</v>
      </c>
      <c r="G216" s="8">
        <v>0</v>
      </c>
      <c r="H216" s="9">
        <v>22950</v>
      </c>
    </row>
    <row r="217" spans="1:8" s="1" customFormat="1" ht="12.75">
      <c r="A217" s="48"/>
      <c r="B217" s="45"/>
      <c r="C217" s="6">
        <v>4210</v>
      </c>
      <c r="D217" s="7" t="s">
        <v>11</v>
      </c>
      <c r="E217" s="8">
        <v>56450</v>
      </c>
      <c r="F217" s="8">
        <v>0</v>
      </c>
      <c r="G217" s="8">
        <v>0</v>
      </c>
      <c r="H217" s="9">
        <v>56450</v>
      </c>
    </row>
    <row r="218" spans="1:8" s="1" customFormat="1" ht="12.75">
      <c r="A218" s="48"/>
      <c r="B218" s="45"/>
      <c r="C218" s="6">
        <v>4220</v>
      </c>
      <c r="D218" s="7" t="s">
        <v>39</v>
      </c>
      <c r="E218" s="8">
        <v>176450</v>
      </c>
      <c r="F218" s="8">
        <v>1398</v>
      </c>
      <c r="G218" s="8">
        <v>0</v>
      </c>
      <c r="H218" s="9">
        <v>177848</v>
      </c>
    </row>
    <row r="219" spans="1:8" s="1" customFormat="1" ht="12.75">
      <c r="A219" s="48"/>
      <c r="B219" s="45"/>
      <c r="C219" s="6">
        <v>4230</v>
      </c>
      <c r="D219" s="7" t="s">
        <v>60</v>
      </c>
      <c r="E219" s="8">
        <v>8350</v>
      </c>
      <c r="F219" s="8">
        <v>0</v>
      </c>
      <c r="G219" s="8">
        <v>0</v>
      </c>
      <c r="H219" s="9">
        <v>8350</v>
      </c>
    </row>
    <row r="220" spans="1:8" s="1" customFormat="1" ht="12.75">
      <c r="A220" s="48"/>
      <c r="B220" s="45"/>
      <c r="C220" s="6">
        <v>4260</v>
      </c>
      <c r="D220" s="7" t="s">
        <v>12</v>
      </c>
      <c r="E220" s="8">
        <v>95800</v>
      </c>
      <c r="F220" s="8">
        <v>0</v>
      </c>
      <c r="G220" s="8">
        <v>0</v>
      </c>
      <c r="H220" s="9">
        <v>95800</v>
      </c>
    </row>
    <row r="221" spans="1:8" s="1" customFormat="1" ht="12.75">
      <c r="A221" s="48"/>
      <c r="B221" s="45"/>
      <c r="C221" s="6">
        <v>4270</v>
      </c>
      <c r="D221" s="7" t="s">
        <v>21</v>
      </c>
      <c r="E221" s="8">
        <v>14000</v>
      </c>
      <c r="F221" s="8">
        <v>0</v>
      </c>
      <c r="G221" s="8">
        <v>0</v>
      </c>
      <c r="H221" s="9">
        <v>14000</v>
      </c>
    </row>
    <row r="222" spans="1:8" s="1" customFormat="1" ht="12.75">
      <c r="A222" s="48"/>
      <c r="B222" s="45"/>
      <c r="C222" s="6">
        <v>4300</v>
      </c>
      <c r="D222" s="7" t="s">
        <v>5</v>
      </c>
      <c r="E222" s="8">
        <v>48200</v>
      </c>
      <c r="F222" s="8">
        <v>0</v>
      </c>
      <c r="G222" s="8">
        <v>0</v>
      </c>
      <c r="H222" s="9">
        <v>48200</v>
      </c>
    </row>
    <row r="223" spans="1:8" s="1" customFormat="1" ht="12.75">
      <c r="A223" s="48"/>
      <c r="B223" s="45"/>
      <c r="C223" s="6">
        <v>4410</v>
      </c>
      <c r="D223" s="7" t="s">
        <v>13</v>
      </c>
      <c r="E223" s="8">
        <v>5400</v>
      </c>
      <c r="F223" s="8">
        <v>0</v>
      </c>
      <c r="G223" s="8">
        <v>0</v>
      </c>
      <c r="H223" s="9">
        <v>5400</v>
      </c>
    </row>
    <row r="224" spans="1:8" s="1" customFormat="1" ht="12.75">
      <c r="A224" s="48"/>
      <c r="B224" s="45"/>
      <c r="C224" s="6">
        <v>4430</v>
      </c>
      <c r="D224" s="7" t="s">
        <v>14</v>
      </c>
      <c r="E224" s="8">
        <v>3960</v>
      </c>
      <c r="F224" s="8">
        <v>0</v>
      </c>
      <c r="G224" s="8">
        <v>0</v>
      </c>
      <c r="H224" s="9">
        <v>3960</v>
      </c>
    </row>
    <row r="225" spans="1:8" s="1" customFormat="1" ht="12.75">
      <c r="A225" s="48"/>
      <c r="B225" s="45"/>
      <c r="C225" s="6">
        <v>4440</v>
      </c>
      <c r="D225" s="7" t="s">
        <v>15</v>
      </c>
      <c r="E225" s="8">
        <v>36520</v>
      </c>
      <c r="F225" s="8">
        <v>0</v>
      </c>
      <c r="G225" s="8">
        <v>0</v>
      </c>
      <c r="H225" s="9">
        <v>36520</v>
      </c>
    </row>
    <row r="226" spans="1:8" s="1" customFormat="1" ht="12.75">
      <c r="A226" s="48"/>
      <c r="B226" s="45"/>
      <c r="C226" s="6">
        <v>4480</v>
      </c>
      <c r="D226" s="7" t="s">
        <v>23</v>
      </c>
      <c r="E226" s="8">
        <v>5198</v>
      </c>
      <c r="F226" s="8">
        <v>0</v>
      </c>
      <c r="G226" s="8">
        <v>0</v>
      </c>
      <c r="H226" s="9">
        <v>5198</v>
      </c>
    </row>
    <row r="227" spans="1:8" s="1" customFormat="1" ht="12.75">
      <c r="A227" s="48"/>
      <c r="B227" s="45"/>
      <c r="C227" s="6">
        <v>4520</v>
      </c>
      <c r="D227" s="7" t="s">
        <v>98</v>
      </c>
      <c r="E227" s="8">
        <v>1922</v>
      </c>
      <c r="F227" s="8">
        <v>0</v>
      </c>
      <c r="G227" s="8">
        <v>0</v>
      </c>
      <c r="H227" s="9">
        <v>1922</v>
      </c>
    </row>
    <row r="228" spans="1:8" s="1" customFormat="1" ht="13.5" thickBot="1">
      <c r="A228" s="48"/>
      <c r="B228" s="53"/>
      <c r="C228" s="41">
        <v>6050</v>
      </c>
      <c r="D228" s="42" t="s">
        <v>24</v>
      </c>
      <c r="E228" s="40">
        <v>20000</v>
      </c>
      <c r="F228" s="40">
        <v>0</v>
      </c>
      <c r="G228" s="40">
        <v>0</v>
      </c>
      <c r="H228" s="43">
        <v>20000</v>
      </c>
    </row>
    <row r="229" spans="1:8" s="19" customFormat="1" ht="13.5" thickBot="1">
      <c r="A229" s="47"/>
      <c r="B229" s="44">
        <v>85304</v>
      </c>
      <c r="C229" s="32"/>
      <c r="D229" s="33" t="s">
        <v>61</v>
      </c>
      <c r="E229" s="34">
        <f>SUM(E230)</f>
        <v>760400</v>
      </c>
      <c r="F229" s="34">
        <f>SUM(F230)</f>
        <v>0</v>
      </c>
      <c r="G229" s="34">
        <f>SUM(G230)</f>
        <v>50700</v>
      </c>
      <c r="H229" s="35">
        <f>SUM(H230)</f>
        <v>709700</v>
      </c>
    </row>
    <row r="230" spans="1:8" s="1" customFormat="1" ht="13.5" thickBot="1">
      <c r="A230" s="48"/>
      <c r="B230" s="45"/>
      <c r="C230" s="37">
        <v>3110</v>
      </c>
      <c r="D230" s="38" t="s">
        <v>62</v>
      </c>
      <c r="E230" s="36">
        <v>760400</v>
      </c>
      <c r="F230" s="36">
        <v>0</v>
      </c>
      <c r="G230" s="36">
        <v>50700</v>
      </c>
      <c r="H230" s="39">
        <v>709700</v>
      </c>
    </row>
    <row r="231" spans="1:8" s="19" customFormat="1" ht="13.5" thickBot="1">
      <c r="A231" s="47"/>
      <c r="B231" s="44">
        <v>85316</v>
      </c>
      <c r="C231" s="32"/>
      <c r="D231" s="33" t="s">
        <v>63</v>
      </c>
      <c r="E231" s="34">
        <f>SUM(E232)</f>
        <v>43000</v>
      </c>
      <c r="F231" s="34">
        <f>SUM(F232)</f>
        <v>0</v>
      </c>
      <c r="G231" s="34">
        <f>SUM(G232)</f>
        <v>18000</v>
      </c>
      <c r="H231" s="35">
        <f>SUM(H232)</f>
        <v>25000</v>
      </c>
    </row>
    <row r="232" spans="1:8" s="1" customFormat="1" ht="13.5" thickBot="1">
      <c r="A232" s="48"/>
      <c r="B232" s="45"/>
      <c r="C232" s="37">
        <v>3110</v>
      </c>
      <c r="D232" s="38" t="s">
        <v>62</v>
      </c>
      <c r="E232" s="36">
        <v>43000</v>
      </c>
      <c r="F232" s="36">
        <v>0</v>
      </c>
      <c r="G232" s="36">
        <v>18000</v>
      </c>
      <c r="H232" s="39">
        <v>25000</v>
      </c>
    </row>
    <row r="233" spans="1:8" s="19" customFormat="1" ht="13.5" thickBot="1">
      <c r="A233" s="47"/>
      <c r="B233" s="44">
        <v>85318</v>
      </c>
      <c r="C233" s="32"/>
      <c r="D233" s="33" t="s">
        <v>64</v>
      </c>
      <c r="E233" s="34">
        <f>SUM(E234:E241)</f>
        <v>56600</v>
      </c>
      <c r="F233" s="34">
        <f>SUM(F234:F241)</f>
        <v>33</v>
      </c>
      <c r="G233" s="34">
        <f>SUM(G234:G241)</f>
        <v>33</v>
      </c>
      <c r="H233" s="35">
        <f>SUM(H234:H241)</f>
        <v>56600</v>
      </c>
    </row>
    <row r="234" spans="1:8" s="1" customFormat="1" ht="12.75">
      <c r="A234" s="48"/>
      <c r="B234" s="57"/>
      <c r="C234" s="15">
        <v>4010</v>
      </c>
      <c r="D234" s="16" t="s">
        <v>7</v>
      </c>
      <c r="E234" s="17">
        <v>40000</v>
      </c>
      <c r="F234" s="17">
        <v>0</v>
      </c>
      <c r="G234" s="17">
        <v>0</v>
      </c>
      <c r="H234" s="30">
        <v>40000</v>
      </c>
    </row>
    <row r="235" spans="1:8" s="1" customFormat="1" ht="12.75">
      <c r="A235" s="48"/>
      <c r="B235" s="45"/>
      <c r="C235" s="6">
        <v>4040</v>
      </c>
      <c r="D235" s="7" t="s">
        <v>8</v>
      </c>
      <c r="E235" s="8">
        <v>4100</v>
      </c>
      <c r="F235" s="8">
        <v>33</v>
      </c>
      <c r="G235" s="8">
        <v>0</v>
      </c>
      <c r="H235" s="9">
        <v>4133</v>
      </c>
    </row>
    <row r="236" spans="1:8" s="1" customFormat="1" ht="12.75">
      <c r="A236" s="48"/>
      <c r="B236" s="45"/>
      <c r="C236" s="6">
        <v>4110</v>
      </c>
      <c r="D236" s="7" t="s">
        <v>9</v>
      </c>
      <c r="E236" s="8">
        <v>7152</v>
      </c>
      <c r="F236" s="8">
        <v>0</v>
      </c>
      <c r="G236" s="8">
        <v>0</v>
      </c>
      <c r="H236" s="9">
        <v>7152</v>
      </c>
    </row>
    <row r="237" spans="1:8" s="1" customFormat="1" ht="12.75">
      <c r="A237" s="48"/>
      <c r="B237" s="45"/>
      <c r="C237" s="6">
        <v>4120</v>
      </c>
      <c r="D237" s="7" t="s">
        <v>10</v>
      </c>
      <c r="E237" s="8">
        <v>980</v>
      </c>
      <c r="F237" s="8">
        <v>0</v>
      </c>
      <c r="G237" s="8">
        <v>0</v>
      </c>
      <c r="H237" s="9">
        <v>980</v>
      </c>
    </row>
    <row r="238" spans="1:8" s="1" customFormat="1" ht="12.75">
      <c r="A238" s="48"/>
      <c r="B238" s="45"/>
      <c r="C238" s="6">
        <v>4210</v>
      </c>
      <c r="D238" s="7" t="s">
        <v>11</v>
      </c>
      <c r="E238" s="8">
        <v>900</v>
      </c>
      <c r="F238" s="8">
        <v>0</v>
      </c>
      <c r="G238" s="8">
        <v>33</v>
      </c>
      <c r="H238" s="9">
        <v>867</v>
      </c>
    </row>
    <row r="239" spans="1:8" s="1" customFormat="1" ht="12.75">
      <c r="A239" s="48"/>
      <c r="B239" s="45"/>
      <c r="C239" s="6">
        <v>4300</v>
      </c>
      <c r="D239" s="7" t="s">
        <v>5</v>
      </c>
      <c r="E239" s="8">
        <v>958</v>
      </c>
      <c r="F239" s="8">
        <v>0</v>
      </c>
      <c r="G239" s="8">
        <v>0</v>
      </c>
      <c r="H239" s="9">
        <v>958</v>
      </c>
    </row>
    <row r="240" spans="1:8" s="1" customFormat="1" ht="12.75">
      <c r="A240" s="48"/>
      <c r="B240" s="45"/>
      <c r="C240" s="6">
        <v>4410</v>
      </c>
      <c r="D240" s="7" t="s">
        <v>13</v>
      </c>
      <c r="E240" s="8">
        <v>500</v>
      </c>
      <c r="F240" s="8">
        <v>0</v>
      </c>
      <c r="G240" s="8">
        <v>0</v>
      </c>
      <c r="H240" s="9">
        <v>500</v>
      </c>
    </row>
    <row r="241" spans="1:8" s="1" customFormat="1" ht="13.5" thickBot="1">
      <c r="A241" s="48"/>
      <c r="B241" s="53"/>
      <c r="C241" s="41">
        <v>4440</v>
      </c>
      <c r="D241" s="42" t="s">
        <v>15</v>
      </c>
      <c r="E241" s="40">
        <v>2010</v>
      </c>
      <c r="F241" s="40">
        <v>0</v>
      </c>
      <c r="G241" s="40">
        <v>0</v>
      </c>
      <c r="H241" s="43">
        <v>2010</v>
      </c>
    </row>
    <row r="242" spans="1:8" s="19" customFormat="1" ht="26.25" thickBot="1">
      <c r="A242" s="47"/>
      <c r="B242" s="44">
        <v>85321</v>
      </c>
      <c r="C242" s="32"/>
      <c r="D242" s="33" t="s">
        <v>109</v>
      </c>
      <c r="E242" s="34">
        <f>SUM(E243:E247)</f>
        <v>37000</v>
      </c>
      <c r="F242" s="34">
        <f>SUM(F243:F247)</f>
        <v>0</v>
      </c>
      <c r="G242" s="34">
        <f>SUM(G243:G247)</f>
        <v>0</v>
      </c>
      <c r="H242" s="35">
        <f>SUM(H243:H247)</f>
        <v>37000</v>
      </c>
    </row>
    <row r="243" spans="1:8" s="1" customFormat="1" ht="12.75">
      <c r="A243" s="48"/>
      <c r="B243" s="57"/>
      <c r="C243" s="15">
        <v>4110</v>
      </c>
      <c r="D243" s="16" t="s">
        <v>9</v>
      </c>
      <c r="E243" s="17">
        <v>1500</v>
      </c>
      <c r="F243" s="17">
        <v>0</v>
      </c>
      <c r="G243" s="17">
        <v>0</v>
      </c>
      <c r="H243" s="30">
        <v>1500</v>
      </c>
    </row>
    <row r="244" spans="1:8" s="1" customFormat="1" ht="12.75">
      <c r="A244" s="48"/>
      <c r="B244" s="45"/>
      <c r="C244" s="6">
        <v>4120</v>
      </c>
      <c r="D244" s="7" t="s">
        <v>10</v>
      </c>
      <c r="E244" s="8">
        <v>200</v>
      </c>
      <c r="F244" s="8">
        <v>0</v>
      </c>
      <c r="G244" s="8">
        <v>0</v>
      </c>
      <c r="H244" s="9">
        <v>200</v>
      </c>
    </row>
    <row r="245" spans="1:8" s="1" customFormat="1" ht="12.75">
      <c r="A245" s="48"/>
      <c r="B245" s="45"/>
      <c r="C245" s="6">
        <v>4210</v>
      </c>
      <c r="D245" s="7" t="s">
        <v>11</v>
      </c>
      <c r="E245" s="8">
        <v>312</v>
      </c>
      <c r="F245" s="8">
        <v>0</v>
      </c>
      <c r="G245" s="8">
        <v>0</v>
      </c>
      <c r="H245" s="9">
        <v>312</v>
      </c>
    </row>
    <row r="246" spans="1:8" s="1" customFormat="1" ht="12.75">
      <c r="A246" s="48"/>
      <c r="B246" s="45"/>
      <c r="C246" s="6">
        <v>4300</v>
      </c>
      <c r="D246" s="7" t="s">
        <v>5</v>
      </c>
      <c r="E246" s="8">
        <v>34388</v>
      </c>
      <c r="F246" s="8">
        <v>0</v>
      </c>
      <c r="G246" s="8">
        <v>0</v>
      </c>
      <c r="H246" s="9">
        <v>34388</v>
      </c>
    </row>
    <row r="247" spans="1:8" s="1" customFormat="1" ht="13.5" thickBot="1">
      <c r="A247" s="48"/>
      <c r="B247" s="53"/>
      <c r="C247" s="41">
        <v>4410</v>
      </c>
      <c r="D247" s="42" t="s">
        <v>13</v>
      </c>
      <c r="E247" s="40">
        <v>600</v>
      </c>
      <c r="F247" s="40">
        <v>0</v>
      </c>
      <c r="G247" s="40">
        <v>0</v>
      </c>
      <c r="H247" s="43">
        <v>600</v>
      </c>
    </row>
    <row r="248" spans="1:8" s="19" customFormat="1" ht="26.25" thickBot="1">
      <c r="A248" s="47"/>
      <c r="B248" s="44">
        <v>85324</v>
      </c>
      <c r="C248" s="32"/>
      <c r="D248" s="33" t="s">
        <v>110</v>
      </c>
      <c r="E248" s="34">
        <f>SUM(E249:E256)</f>
        <v>25000</v>
      </c>
      <c r="F248" s="34">
        <f>SUM(F249:F256)</f>
        <v>51</v>
      </c>
      <c r="G248" s="34">
        <f>SUM(G249:G256)</f>
        <v>51</v>
      </c>
      <c r="H248" s="35">
        <v>25000</v>
      </c>
    </row>
    <row r="249" spans="1:8" s="1" customFormat="1" ht="12.75">
      <c r="A249" s="48"/>
      <c r="B249" s="57"/>
      <c r="C249" s="15">
        <v>4010</v>
      </c>
      <c r="D249" s="16" t="s">
        <v>7</v>
      </c>
      <c r="E249" s="17">
        <v>14560</v>
      </c>
      <c r="F249" s="17">
        <v>0</v>
      </c>
      <c r="G249" s="17">
        <v>0</v>
      </c>
      <c r="H249" s="30">
        <v>14560</v>
      </c>
    </row>
    <row r="250" spans="1:8" s="1" customFormat="1" ht="12.75">
      <c r="A250" s="48"/>
      <c r="B250" s="45"/>
      <c r="C250" s="6">
        <v>4040</v>
      </c>
      <c r="D250" s="7" t="s">
        <v>8</v>
      </c>
      <c r="E250" s="8">
        <v>1150</v>
      </c>
      <c r="F250" s="8">
        <v>51</v>
      </c>
      <c r="G250" s="8">
        <v>0</v>
      </c>
      <c r="H250" s="9">
        <v>1201</v>
      </c>
    </row>
    <row r="251" spans="1:8" s="1" customFormat="1" ht="12.75">
      <c r="A251" s="48"/>
      <c r="B251" s="45"/>
      <c r="C251" s="6">
        <v>4110</v>
      </c>
      <c r="D251" s="7" t="s">
        <v>9</v>
      </c>
      <c r="E251" s="8">
        <v>2610</v>
      </c>
      <c r="F251" s="8">
        <v>0</v>
      </c>
      <c r="G251" s="8">
        <v>0</v>
      </c>
      <c r="H251" s="9">
        <v>2610</v>
      </c>
    </row>
    <row r="252" spans="1:8" s="1" customFormat="1" ht="12.75">
      <c r="A252" s="48"/>
      <c r="B252" s="45"/>
      <c r="C252" s="6">
        <v>4120</v>
      </c>
      <c r="D252" s="7" t="s">
        <v>10</v>
      </c>
      <c r="E252" s="8">
        <v>360</v>
      </c>
      <c r="F252" s="8">
        <v>0</v>
      </c>
      <c r="G252" s="8">
        <v>0</v>
      </c>
      <c r="H252" s="9">
        <v>360</v>
      </c>
    </row>
    <row r="253" spans="1:8" s="1" customFormat="1" ht="12.75">
      <c r="A253" s="48"/>
      <c r="B253" s="45"/>
      <c r="C253" s="6">
        <v>4210</v>
      </c>
      <c r="D253" s="7" t="s">
        <v>11</v>
      </c>
      <c r="E253" s="8">
        <v>4450</v>
      </c>
      <c r="F253" s="8">
        <v>0</v>
      </c>
      <c r="G253" s="8">
        <v>51</v>
      </c>
      <c r="H253" s="9">
        <v>4399</v>
      </c>
    </row>
    <row r="254" spans="1:8" s="1" customFormat="1" ht="12.75">
      <c r="A254" s="48"/>
      <c r="B254" s="45"/>
      <c r="C254" s="6">
        <v>4300</v>
      </c>
      <c r="D254" s="7" t="s">
        <v>5</v>
      </c>
      <c r="E254" s="8">
        <v>400</v>
      </c>
      <c r="F254" s="8">
        <v>0</v>
      </c>
      <c r="G254" s="8">
        <v>0</v>
      </c>
      <c r="H254" s="9">
        <v>400</v>
      </c>
    </row>
    <row r="255" spans="1:8" s="1" customFormat="1" ht="12.75">
      <c r="A255" s="48"/>
      <c r="B255" s="45"/>
      <c r="C255" s="6">
        <v>4410</v>
      </c>
      <c r="D255" s="7" t="s">
        <v>13</v>
      </c>
      <c r="E255" s="8">
        <v>800</v>
      </c>
      <c r="F255" s="8">
        <v>0</v>
      </c>
      <c r="G255" s="8">
        <v>0</v>
      </c>
      <c r="H255" s="9">
        <v>800</v>
      </c>
    </row>
    <row r="256" spans="1:8" s="1" customFormat="1" ht="13.5" thickBot="1">
      <c r="A256" s="48"/>
      <c r="B256" s="53"/>
      <c r="C256" s="41">
        <v>4440</v>
      </c>
      <c r="D256" s="42" t="s">
        <v>15</v>
      </c>
      <c r="E256" s="40">
        <v>670</v>
      </c>
      <c r="F256" s="40">
        <v>0</v>
      </c>
      <c r="G256" s="40">
        <v>0</v>
      </c>
      <c r="H256" s="43">
        <v>670</v>
      </c>
    </row>
    <row r="257" spans="1:8" s="19" customFormat="1" ht="13.5" thickBot="1">
      <c r="A257" s="47"/>
      <c r="B257" s="44">
        <v>85333</v>
      </c>
      <c r="C257" s="32"/>
      <c r="D257" s="33" t="s">
        <v>65</v>
      </c>
      <c r="E257" s="34">
        <f>SUM(E258:E268)</f>
        <v>546300</v>
      </c>
      <c r="F257" s="34">
        <f>SUM(F258:F268)</f>
        <v>1957</v>
      </c>
      <c r="G257" s="34">
        <f>SUM(G258:G268)</f>
        <v>1957</v>
      </c>
      <c r="H257" s="35">
        <f>SUM(H258:H268)</f>
        <v>546300</v>
      </c>
    </row>
    <row r="258" spans="1:8" s="1" customFormat="1" ht="12.75">
      <c r="A258" s="48"/>
      <c r="B258" s="57"/>
      <c r="C258" s="15">
        <v>4010</v>
      </c>
      <c r="D258" s="16" t="s">
        <v>7</v>
      </c>
      <c r="E258" s="17">
        <v>373501</v>
      </c>
      <c r="F258" s="17">
        <v>0</v>
      </c>
      <c r="G258" s="17">
        <v>0</v>
      </c>
      <c r="H258" s="30">
        <v>373501</v>
      </c>
    </row>
    <row r="259" spans="1:8" s="1" customFormat="1" ht="12.75">
      <c r="A259" s="48"/>
      <c r="B259" s="45"/>
      <c r="C259" s="6">
        <v>4040</v>
      </c>
      <c r="D259" s="7" t="s">
        <v>8</v>
      </c>
      <c r="E259" s="8">
        <v>31748</v>
      </c>
      <c r="F259" s="8">
        <v>0</v>
      </c>
      <c r="G259" s="8">
        <v>1957</v>
      </c>
      <c r="H259" s="9">
        <v>29791</v>
      </c>
    </row>
    <row r="260" spans="1:8" s="1" customFormat="1" ht="12.75">
      <c r="A260" s="48"/>
      <c r="B260" s="45"/>
      <c r="C260" s="6">
        <v>4110</v>
      </c>
      <c r="D260" s="7" t="s">
        <v>9</v>
      </c>
      <c r="E260" s="8">
        <v>69667</v>
      </c>
      <c r="F260" s="8">
        <v>0</v>
      </c>
      <c r="G260" s="8">
        <v>0</v>
      </c>
      <c r="H260" s="9">
        <v>69667</v>
      </c>
    </row>
    <row r="261" spans="1:8" s="1" customFormat="1" ht="12.75">
      <c r="A261" s="48"/>
      <c r="B261" s="45"/>
      <c r="C261" s="6">
        <v>4120</v>
      </c>
      <c r="D261" s="7" t="s">
        <v>10</v>
      </c>
      <c r="E261" s="8">
        <v>9546</v>
      </c>
      <c r="F261" s="8">
        <v>0</v>
      </c>
      <c r="G261" s="8">
        <v>0</v>
      </c>
      <c r="H261" s="9">
        <v>9546</v>
      </c>
    </row>
    <row r="262" spans="1:8" s="1" customFormat="1" ht="12.75">
      <c r="A262" s="48"/>
      <c r="B262" s="45"/>
      <c r="C262" s="6">
        <v>4210</v>
      </c>
      <c r="D262" s="7" t="s">
        <v>11</v>
      </c>
      <c r="E262" s="8">
        <v>5720</v>
      </c>
      <c r="F262" s="8">
        <v>0</v>
      </c>
      <c r="G262" s="8">
        <v>0</v>
      </c>
      <c r="H262" s="9">
        <v>5720</v>
      </c>
    </row>
    <row r="263" spans="1:8" s="1" customFormat="1" ht="12.75">
      <c r="A263" s="48"/>
      <c r="B263" s="45"/>
      <c r="C263" s="6">
        <v>4270</v>
      </c>
      <c r="D263" s="7" t="s">
        <v>21</v>
      </c>
      <c r="E263" s="8">
        <v>520</v>
      </c>
      <c r="F263" s="8">
        <v>0</v>
      </c>
      <c r="G263" s="8">
        <v>0</v>
      </c>
      <c r="H263" s="9">
        <v>520</v>
      </c>
    </row>
    <row r="264" spans="1:8" s="1" customFormat="1" ht="12.75">
      <c r="A264" s="48"/>
      <c r="B264" s="45"/>
      <c r="C264" s="6">
        <v>4280</v>
      </c>
      <c r="D264" s="7" t="s">
        <v>22</v>
      </c>
      <c r="E264" s="8">
        <v>416</v>
      </c>
      <c r="F264" s="8">
        <v>0</v>
      </c>
      <c r="G264" s="8">
        <v>0</v>
      </c>
      <c r="H264" s="9">
        <v>416</v>
      </c>
    </row>
    <row r="265" spans="1:8" s="1" customFormat="1" ht="12.75">
      <c r="A265" s="48"/>
      <c r="B265" s="45"/>
      <c r="C265" s="6">
        <v>4300</v>
      </c>
      <c r="D265" s="7" t="s">
        <v>5</v>
      </c>
      <c r="E265" s="8">
        <v>37714</v>
      </c>
      <c r="F265" s="8">
        <v>1957</v>
      </c>
      <c r="G265" s="8">
        <v>0</v>
      </c>
      <c r="H265" s="9">
        <v>39671</v>
      </c>
    </row>
    <row r="266" spans="1:8" s="1" customFormat="1" ht="12.75">
      <c r="A266" s="48"/>
      <c r="B266" s="45"/>
      <c r="C266" s="6">
        <v>4410</v>
      </c>
      <c r="D266" s="7" t="s">
        <v>13</v>
      </c>
      <c r="E266" s="8">
        <v>1658</v>
      </c>
      <c r="F266" s="8">
        <v>0</v>
      </c>
      <c r="G266" s="8">
        <v>0</v>
      </c>
      <c r="H266" s="9">
        <v>1658</v>
      </c>
    </row>
    <row r="267" spans="1:8" s="1" customFormat="1" ht="12.75">
      <c r="A267" s="48"/>
      <c r="B267" s="45"/>
      <c r="C267" s="6">
        <v>4430</v>
      </c>
      <c r="D267" s="7" t="s">
        <v>14</v>
      </c>
      <c r="E267" s="8">
        <v>3640</v>
      </c>
      <c r="F267" s="8">
        <v>0</v>
      </c>
      <c r="G267" s="8">
        <v>0</v>
      </c>
      <c r="H267" s="9">
        <v>3640</v>
      </c>
    </row>
    <row r="268" spans="1:8" s="1" customFormat="1" ht="13.5" thickBot="1">
      <c r="A268" s="48"/>
      <c r="B268" s="53"/>
      <c r="C268" s="41">
        <v>4440</v>
      </c>
      <c r="D268" s="42" t="s">
        <v>15</v>
      </c>
      <c r="E268" s="40">
        <v>12170</v>
      </c>
      <c r="F268" s="40">
        <v>0</v>
      </c>
      <c r="G268" s="40">
        <v>0</v>
      </c>
      <c r="H268" s="43">
        <v>12170</v>
      </c>
    </row>
    <row r="269" spans="1:8" s="19" customFormat="1" ht="13.5" thickBot="1">
      <c r="A269" s="47"/>
      <c r="B269" s="44">
        <v>85395</v>
      </c>
      <c r="C269" s="32"/>
      <c r="D269" s="33" t="s">
        <v>53</v>
      </c>
      <c r="E269" s="34">
        <f>SUM(E270)</f>
        <v>8000</v>
      </c>
      <c r="F269" s="34">
        <f>SUM(F270)</f>
        <v>0</v>
      </c>
      <c r="G269" s="34">
        <f>SUM(G270)</f>
        <v>0</v>
      </c>
      <c r="H269" s="35">
        <f>SUM(H270)</f>
        <v>8000</v>
      </c>
    </row>
    <row r="270" spans="1:8" s="1" customFormat="1" ht="23.25" thickBot="1">
      <c r="A270" s="50"/>
      <c r="B270" s="53"/>
      <c r="C270" s="54">
        <v>2820</v>
      </c>
      <c r="D270" s="55" t="s">
        <v>104</v>
      </c>
      <c r="E270" s="52">
        <v>8000</v>
      </c>
      <c r="F270" s="52">
        <v>0</v>
      </c>
      <c r="G270" s="52">
        <v>0</v>
      </c>
      <c r="H270" s="56">
        <v>8000</v>
      </c>
    </row>
    <row r="271" spans="1:8" s="18" customFormat="1" ht="13.5" thickBot="1">
      <c r="A271" s="49">
        <v>854</v>
      </c>
      <c r="B271" s="28"/>
      <c r="C271" s="26"/>
      <c r="D271" s="27" t="s">
        <v>66</v>
      </c>
      <c r="E271" s="28">
        <f>SUM(E272,E288,E302,E315,E317,E321)</f>
        <v>2189731</v>
      </c>
      <c r="F271" s="28">
        <f>SUM(F272,F288,F302,F315,F317,F321)</f>
        <v>18394</v>
      </c>
      <c r="G271" s="28">
        <f>SUM(G272,G288,G302,G315,G317,G321)</f>
        <v>6565</v>
      </c>
      <c r="H271" s="29">
        <f>SUM(H272,H288,H302,H315,H317,H321)</f>
        <v>2201560</v>
      </c>
    </row>
    <row r="272" spans="1:8" s="19" customFormat="1" ht="13.5" thickBot="1">
      <c r="A272" s="47"/>
      <c r="B272" s="44">
        <v>85403</v>
      </c>
      <c r="C272" s="32"/>
      <c r="D272" s="33" t="s">
        <v>67</v>
      </c>
      <c r="E272" s="34">
        <f>SUM(E273:E287)</f>
        <v>1324432</v>
      </c>
      <c r="F272" s="34">
        <f>SUM(F273:F287)</f>
        <v>10151</v>
      </c>
      <c r="G272" s="34">
        <f>SUM(G273:G287)</f>
        <v>151</v>
      </c>
      <c r="H272" s="35">
        <f>SUM(H273:H287)</f>
        <v>1334432</v>
      </c>
    </row>
    <row r="273" spans="1:8" s="1" customFormat="1" ht="12.75">
      <c r="A273" s="48"/>
      <c r="B273" s="57"/>
      <c r="C273" s="15">
        <v>3020</v>
      </c>
      <c r="D273" s="16" t="s">
        <v>115</v>
      </c>
      <c r="E273" s="17">
        <v>50000</v>
      </c>
      <c r="F273" s="17">
        <v>0</v>
      </c>
      <c r="G273" s="17">
        <v>0</v>
      </c>
      <c r="H273" s="30">
        <v>50000</v>
      </c>
    </row>
    <row r="274" spans="1:8" s="1" customFormat="1" ht="12.75">
      <c r="A274" s="48"/>
      <c r="B274" s="45"/>
      <c r="C274" s="6">
        <v>3110</v>
      </c>
      <c r="D274" s="7" t="s">
        <v>62</v>
      </c>
      <c r="E274" s="8">
        <v>850</v>
      </c>
      <c r="F274" s="8">
        <v>0</v>
      </c>
      <c r="G274" s="8">
        <v>0</v>
      </c>
      <c r="H274" s="9">
        <v>850</v>
      </c>
    </row>
    <row r="275" spans="1:8" s="1" customFormat="1" ht="12.75">
      <c r="A275" s="48"/>
      <c r="B275" s="45"/>
      <c r="C275" s="6">
        <v>4010</v>
      </c>
      <c r="D275" s="7" t="s">
        <v>7</v>
      </c>
      <c r="E275" s="8">
        <v>810488</v>
      </c>
      <c r="F275" s="8">
        <v>0</v>
      </c>
      <c r="G275" s="8">
        <v>0</v>
      </c>
      <c r="H275" s="9">
        <v>810488</v>
      </c>
    </row>
    <row r="276" spans="1:8" s="1" customFormat="1" ht="12.75">
      <c r="A276" s="48"/>
      <c r="B276" s="45"/>
      <c r="C276" s="6">
        <v>4040</v>
      </c>
      <c r="D276" s="7" t="s">
        <v>8</v>
      </c>
      <c r="E276" s="8">
        <v>65000</v>
      </c>
      <c r="F276" s="8">
        <v>151</v>
      </c>
      <c r="G276" s="8">
        <v>0</v>
      </c>
      <c r="H276" s="9">
        <v>65151</v>
      </c>
    </row>
    <row r="277" spans="1:8" s="1" customFormat="1" ht="12.75">
      <c r="A277" s="48"/>
      <c r="B277" s="45"/>
      <c r="C277" s="6">
        <v>4110</v>
      </c>
      <c r="D277" s="7" t="s">
        <v>9</v>
      </c>
      <c r="E277" s="8">
        <v>159000</v>
      </c>
      <c r="F277" s="8">
        <v>0</v>
      </c>
      <c r="G277" s="8">
        <v>0</v>
      </c>
      <c r="H277" s="9">
        <v>159000</v>
      </c>
    </row>
    <row r="278" spans="1:8" s="1" customFormat="1" ht="12.75">
      <c r="A278" s="48"/>
      <c r="B278" s="45"/>
      <c r="C278" s="6">
        <v>4120</v>
      </c>
      <c r="D278" s="7" t="s">
        <v>10</v>
      </c>
      <c r="E278" s="8">
        <v>22000</v>
      </c>
      <c r="F278" s="8">
        <v>0</v>
      </c>
      <c r="G278" s="8">
        <v>0</v>
      </c>
      <c r="H278" s="9">
        <v>22000</v>
      </c>
    </row>
    <row r="279" spans="1:8" s="1" customFormat="1" ht="12.75">
      <c r="A279" s="48"/>
      <c r="B279" s="45"/>
      <c r="C279" s="6">
        <v>4210</v>
      </c>
      <c r="D279" s="7" t="s">
        <v>11</v>
      </c>
      <c r="E279" s="8">
        <v>93800</v>
      </c>
      <c r="F279" s="8">
        <v>0</v>
      </c>
      <c r="G279" s="8">
        <v>151</v>
      </c>
      <c r="H279" s="9">
        <v>93649</v>
      </c>
    </row>
    <row r="280" spans="1:8" s="1" customFormat="1" ht="12.75">
      <c r="A280" s="48"/>
      <c r="B280" s="45"/>
      <c r="C280" s="6">
        <v>4220</v>
      </c>
      <c r="D280" s="7" t="s">
        <v>39</v>
      </c>
      <c r="E280" s="8">
        <v>22800</v>
      </c>
      <c r="F280" s="8">
        <v>0</v>
      </c>
      <c r="G280" s="8">
        <v>0</v>
      </c>
      <c r="H280" s="9">
        <v>22800</v>
      </c>
    </row>
    <row r="281" spans="1:8" s="1" customFormat="1" ht="12.75">
      <c r="A281" s="48"/>
      <c r="B281" s="45"/>
      <c r="C281" s="6">
        <v>4260</v>
      </c>
      <c r="D281" s="7" t="s">
        <v>12</v>
      </c>
      <c r="E281" s="8">
        <v>13191</v>
      </c>
      <c r="F281" s="8">
        <v>0</v>
      </c>
      <c r="G281" s="8">
        <v>0</v>
      </c>
      <c r="H281" s="9">
        <v>13191</v>
      </c>
    </row>
    <row r="282" spans="1:8" s="1" customFormat="1" ht="12.75">
      <c r="A282" s="48"/>
      <c r="B282" s="45"/>
      <c r="C282" s="6">
        <v>4270</v>
      </c>
      <c r="D282" s="7" t="s">
        <v>21</v>
      </c>
      <c r="E282" s="8">
        <v>7303</v>
      </c>
      <c r="F282" s="8">
        <v>0</v>
      </c>
      <c r="G282" s="8">
        <v>0</v>
      </c>
      <c r="H282" s="9">
        <v>7303</v>
      </c>
    </row>
    <row r="283" spans="1:8" s="1" customFormat="1" ht="12.75">
      <c r="A283" s="48"/>
      <c r="B283" s="45"/>
      <c r="C283" s="6">
        <v>4300</v>
      </c>
      <c r="D283" s="7" t="s">
        <v>5</v>
      </c>
      <c r="E283" s="8">
        <v>15600</v>
      </c>
      <c r="F283" s="8">
        <v>0</v>
      </c>
      <c r="G283" s="8">
        <v>0</v>
      </c>
      <c r="H283" s="9">
        <v>15600</v>
      </c>
    </row>
    <row r="284" spans="1:8" s="1" customFormat="1" ht="12.75">
      <c r="A284" s="48"/>
      <c r="B284" s="45"/>
      <c r="C284" s="6">
        <v>4410</v>
      </c>
      <c r="D284" s="7" t="s">
        <v>13</v>
      </c>
      <c r="E284" s="8">
        <v>624</v>
      </c>
      <c r="F284" s="8">
        <v>0</v>
      </c>
      <c r="G284" s="8">
        <v>0</v>
      </c>
      <c r="H284" s="9">
        <v>624</v>
      </c>
    </row>
    <row r="285" spans="1:8" s="1" customFormat="1" ht="12.75">
      <c r="A285" s="48"/>
      <c r="B285" s="45"/>
      <c r="C285" s="6">
        <v>4430</v>
      </c>
      <c r="D285" s="7" t="s">
        <v>14</v>
      </c>
      <c r="E285" s="8">
        <v>9776</v>
      </c>
      <c r="F285" s="8">
        <v>0</v>
      </c>
      <c r="G285" s="8">
        <v>0</v>
      </c>
      <c r="H285" s="9">
        <v>9776</v>
      </c>
    </row>
    <row r="286" spans="1:8" s="1" customFormat="1" ht="12.75">
      <c r="A286" s="48"/>
      <c r="B286" s="45"/>
      <c r="C286" s="6">
        <v>4440</v>
      </c>
      <c r="D286" s="7" t="s">
        <v>15</v>
      </c>
      <c r="E286" s="8">
        <v>54000</v>
      </c>
      <c r="F286" s="8">
        <v>0</v>
      </c>
      <c r="G286" s="8">
        <v>0</v>
      </c>
      <c r="H286" s="9">
        <v>54000</v>
      </c>
    </row>
    <row r="287" spans="1:8" s="1" customFormat="1" ht="13.5" thickBot="1">
      <c r="A287" s="48"/>
      <c r="B287" s="53"/>
      <c r="C287" s="41">
        <v>6050</v>
      </c>
      <c r="D287" s="42" t="s">
        <v>24</v>
      </c>
      <c r="E287" s="40">
        <v>0</v>
      </c>
      <c r="F287" s="40">
        <v>10000</v>
      </c>
      <c r="G287" s="40">
        <v>0</v>
      </c>
      <c r="H287" s="43">
        <v>10000</v>
      </c>
    </row>
    <row r="288" spans="1:8" s="19" customFormat="1" ht="26.25" thickBot="1">
      <c r="A288" s="47"/>
      <c r="B288" s="44">
        <v>85406</v>
      </c>
      <c r="C288" s="32"/>
      <c r="D288" s="33" t="s">
        <v>111</v>
      </c>
      <c r="E288" s="34">
        <f>SUM(E289:E301)</f>
        <v>220017</v>
      </c>
      <c r="F288" s="34">
        <f>SUM(F289:F301)</f>
        <v>93</v>
      </c>
      <c r="G288" s="34">
        <f>SUM(G289:G301)</f>
        <v>343</v>
      </c>
      <c r="H288" s="35">
        <v>219767</v>
      </c>
    </row>
    <row r="289" spans="1:8" s="1" customFormat="1" ht="33.75">
      <c r="A289" s="48"/>
      <c r="B289" s="57"/>
      <c r="C289" s="15">
        <v>2310</v>
      </c>
      <c r="D289" s="16" t="s">
        <v>93</v>
      </c>
      <c r="E289" s="17">
        <v>500</v>
      </c>
      <c r="F289" s="17">
        <v>0</v>
      </c>
      <c r="G289" s="17">
        <v>0</v>
      </c>
      <c r="H289" s="30">
        <v>500</v>
      </c>
    </row>
    <row r="290" spans="1:8" s="1" customFormat="1" ht="12.75">
      <c r="A290" s="48"/>
      <c r="B290" s="45"/>
      <c r="C290" s="6">
        <v>3030</v>
      </c>
      <c r="D290" s="7" t="s">
        <v>18</v>
      </c>
      <c r="E290" s="8">
        <v>2500</v>
      </c>
      <c r="F290" s="8">
        <v>0</v>
      </c>
      <c r="G290" s="8">
        <v>0</v>
      </c>
      <c r="H290" s="9">
        <v>2500</v>
      </c>
    </row>
    <row r="291" spans="1:8" s="1" customFormat="1" ht="12.75">
      <c r="A291" s="48"/>
      <c r="B291" s="45"/>
      <c r="C291" s="6">
        <v>4010</v>
      </c>
      <c r="D291" s="7" t="s">
        <v>7</v>
      </c>
      <c r="E291" s="8">
        <v>147200</v>
      </c>
      <c r="F291" s="8">
        <v>0</v>
      </c>
      <c r="G291" s="8">
        <v>0</v>
      </c>
      <c r="H291" s="9">
        <v>147200</v>
      </c>
    </row>
    <row r="292" spans="1:8" s="1" customFormat="1" ht="12.75">
      <c r="A292" s="48"/>
      <c r="B292" s="45"/>
      <c r="C292" s="6">
        <v>4040</v>
      </c>
      <c r="D292" s="7" t="s">
        <v>8</v>
      </c>
      <c r="E292" s="8">
        <v>11500</v>
      </c>
      <c r="F292" s="8">
        <v>93</v>
      </c>
      <c r="G292" s="8">
        <v>0</v>
      </c>
      <c r="H292" s="9">
        <v>11593</v>
      </c>
    </row>
    <row r="293" spans="1:8" s="1" customFormat="1" ht="12.75">
      <c r="A293" s="48"/>
      <c r="B293" s="45"/>
      <c r="C293" s="6">
        <v>4110</v>
      </c>
      <c r="D293" s="7" t="s">
        <v>9</v>
      </c>
      <c r="E293" s="8">
        <v>24800</v>
      </c>
      <c r="F293" s="8">
        <v>0</v>
      </c>
      <c r="G293" s="8">
        <v>93</v>
      </c>
      <c r="H293" s="9">
        <v>24707</v>
      </c>
    </row>
    <row r="294" spans="1:8" s="1" customFormat="1" ht="12.75">
      <c r="A294" s="48"/>
      <c r="B294" s="45"/>
      <c r="C294" s="6">
        <v>4120</v>
      </c>
      <c r="D294" s="7" t="s">
        <v>10</v>
      </c>
      <c r="E294" s="8">
        <v>3107</v>
      </c>
      <c r="F294" s="8">
        <v>0</v>
      </c>
      <c r="G294" s="8">
        <v>0</v>
      </c>
      <c r="H294" s="9">
        <v>3107</v>
      </c>
    </row>
    <row r="295" spans="1:8" s="1" customFormat="1" ht="12.75">
      <c r="A295" s="48"/>
      <c r="B295" s="45"/>
      <c r="C295" s="6">
        <v>4210</v>
      </c>
      <c r="D295" s="7" t="s">
        <v>11</v>
      </c>
      <c r="E295" s="8">
        <v>2000</v>
      </c>
      <c r="F295" s="8">
        <v>0</v>
      </c>
      <c r="G295" s="8">
        <v>0</v>
      </c>
      <c r="H295" s="9">
        <v>2000</v>
      </c>
    </row>
    <row r="296" spans="1:8" s="1" customFormat="1" ht="12.75">
      <c r="A296" s="48"/>
      <c r="B296" s="45"/>
      <c r="C296" s="6">
        <v>4240</v>
      </c>
      <c r="D296" s="7" t="s">
        <v>49</v>
      </c>
      <c r="E296" s="8">
        <v>300</v>
      </c>
      <c r="F296" s="8">
        <v>0</v>
      </c>
      <c r="G296" s="8">
        <v>0</v>
      </c>
      <c r="H296" s="9">
        <v>300</v>
      </c>
    </row>
    <row r="297" spans="1:8" s="1" customFormat="1" ht="12.75">
      <c r="A297" s="48"/>
      <c r="B297" s="45"/>
      <c r="C297" s="6">
        <v>4260</v>
      </c>
      <c r="D297" s="7" t="s">
        <v>12</v>
      </c>
      <c r="E297" s="8">
        <v>600</v>
      </c>
      <c r="F297" s="8">
        <v>0</v>
      </c>
      <c r="G297" s="8">
        <v>0</v>
      </c>
      <c r="H297" s="9">
        <v>600</v>
      </c>
    </row>
    <row r="298" spans="1:8" s="1" customFormat="1" ht="12.75">
      <c r="A298" s="48"/>
      <c r="B298" s="45"/>
      <c r="C298" s="6">
        <v>4300</v>
      </c>
      <c r="D298" s="7" t="s">
        <v>5</v>
      </c>
      <c r="E298" s="8">
        <v>18000</v>
      </c>
      <c r="F298" s="8">
        <v>0</v>
      </c>
      <c r="G298" s="8">
        <v>0</v>
      </c>
      <c r="H298" s="9">
        <v>18000</v>
      </c>
    </row>
    <row r="299" spans="1:8" s="1" customFormat="1" ht="12.75">
      <c r="A299" s="48"/>
      <c r="B299" s="45"/>
      <c r="C299" s="6">
        <v>4410</v>
      </c>
      <c r="D299" s="7" t="s">
        <v>13</v>
      </c>
      <c r="E299" s="8">
        <v>500</v>
      </c>
      <c r="F299" s="8">
        <v>0</v>
      </c>
      <c r="G299" s="8">
        <v>250</v>
      </c>
      <c r="H299" s="9">
        <v>250</v>
      </c>
    </row>
    <row r="300" spans="1:8" s="1" customFormat="1" ht="12.75">
      <c r="A300" s="48"/>
      <c r="B300" s="45"/>
      <c r="C300" s="6">
        <v>4430</v>
      </c>
      <c r="D300" s="7" t="s">
        <v>14</v>
      </c>
      <c r="E300" s="8">
        <v>510</v>
      </c>
      <c r="F300" s="8">
        <v>0</v>
      </c>
      <c r="G300" s="8">
        <v>0</v>
      </c>
      <c r="H300" s="9">
        <v>510</v>
      </c>
    </row>
    <row r="301" spans="1:8" s="1" customFormat="1" ht="13.5" thickBot="1">
      <c r="A301" s="48"/>
      <c r="B301" s="53"/>
      <c r="C301" s="41">
        <v>4440</v>
      </c>
      <c r="D301" s="42" t="s">
        <v>15</v>
      </c>
      <c r="E301" s="40">
        <v>8500</v>
      </c>
      <c r="F301" s="40">
        <v>0</v>
      </c>
      <c r="G301" s="40">
        <v>0</v>
      </c>
      <c r="H301" s="43">
        <v>8500</v>
      </c>
    </row>
    <row r="302" spans="1:8" s="19" customFormat="1" ht="13.5" thickBot="1">
      <c r="A302" s="47"/>
      <c r="B302" s="44">
        <v>85410</v>
      </c>
      <c r="C302" s="32"/>
      <c r="D302" s="33" t="s">
        <v>68</v>
      </c>
      <c r="E302" s="34">
        <f>SUM(E303:E314)</f>
        <v>639562</v>
      </c>
      <c r="F302" s="34">
        <f>SUM(F303:F314)</f>
        <v>3880</v>
      </c>
      <c r="G302" s="34">
        <f>SUM(G303:G314)</f>
        <v>5853</v>
      </c>
      <c r="H302" s="35">
        <f>SUM(H303:H314)</f>
        <v>637589</v>
      </c>
    </row>
    <row r="303" spans="1:8" s="1" customFormat="1" ht="12.75">
      <c r="A303" s="48"/>
      <c r="B303" s="57"/>
      <c r="C303" s="15">
        <v>3020</v>
      </c>
      <c r="D303" s="16" t="s">
        <v>115</v>
      </c>
      <c r="E303" s="17">
        <v>7600</v>
      </c>
      <c r="F303" s="17">
        <v>0</v>
      </c>
      <c r="G303" s="17">
        <v>0</v>
      </c>
      <c r="H303" s="30">
        <v>7600</v>
      </c>
    </row>
    <row r="304" spans="1:8" s="1" customFormat="1" ht="12.75">
      <c r="A304" s="48"/>
      <c r="B304" s="45"/>
      <c r="C304" s="6">
        <v>4010</v>
      </c>
      <c r="D304" s="7" t="s">
        <v>7</v>
      </c>
      <c r="E304" s="8">
        <v>318600</v>
      </c>
      <c r="F304" s="8">
        <v>3880</v>
      </c>
      <c r="G304" s="8">
        <v>0</v>
      </c>
      <c r="H304" s="9">
        <f>SUM(E304:F304,-G304)</f>
        <v>322480</v>
      </c>
    </row>
    <row r="305" spans="1:8" s="1" customFormat="1" ht="12.75">
      <c r="A305" s="48"/>
      <c r="B305" s="45"/>
      <c r="C305" s="6">
        <v>4040</v>
      </c>
      <c r="D305" s="7" t="s">
        <v>8</v>
      </c>
      <c r="E305" s="8">
        <v>28318</v>
      </c>
      <c r="F305" s="8">
        <v>0</v>
      </c>
      <c r="G305" s="8">
        <v>5051</v>
      </c>
      <c r="H305" s="9">
        <v>23267</v>
      </c>
    </row>
    <row r="306" spans="1:8" s="1" customFormat="1" ht="12.75">
      <c r="A306" s="48"/>
      <c r="B306" s="45"/>
      <c r="C306" s="6">
        <v>4110</v>
      </c>
      <c r="D306" s="7" t="s">
        <v>9</v>
      </c>
      <c r="E306" s="8">
        <v>61448</v>
      </c>
      <c r="F306" s="8">
        <v>0</v>
      </c>
      <c r="G306" s="8">
        <v>0</v>
      </c>
      <c r="H306" s="9">
        <v>61448</v>
      </c>
    </row>
    <row r="307" spans="1:8" s="1" customFormat="1" ht="12.75">
      <c r="A307" s="48"/>
      <c r="B307" s="45"/>
      <c r="C307" s="6">
        <v>4120</v>
      </c>
      <c r="D307" s="7" t="s">
        <v>10</v>
      </c>
      <c r="E307" s="8">
        <v>8316</v>
      </c>
      <c r="F307" s="8">
        <v>0</v>
      </c>
      <c r="G307" s="8">
        <v>0</v>
      </c>
      <c r="H307" s="9">
        <v>8316</v>
      </c>
    </row>
    <row r="308" spans="1:8" s="1" customFormat="1" ht="12.75">
      <c r="A308" s="48"/>
      <c r="B308" s="45"/>
      <c r="C308" s="6">
        <v>4210</v>
      </c>
      <c r="D308" s="7" t="s">
        <v>11</v>
      </c>
      <c r="E308" s="8">
        <v>126600</v>
      </c>
      <c r="F308" s="8">
        <v>0</v>
      </c>
      <c r="G308" s="8">
        <v>0</v>
      </c>
      <c r="H308" s="9">
        <v>126600</v>
      </c>
    </row>
    <row r="309" spans="1:8" s="1" customFormat="1" ht="12.75">
      <c r="A309" s="48"/>
      <c r="B309" s="45"/>
      <c r="C309" s="6">
        <v>4260</v>
      </c>
      <c r="D309" s="7" t="s">
        <v>12</v>
      </c>
      <c r="E309" s="8">
        <v>56712</v>
      </c>
      <c r="F309" s="8">
        <v>0</v>
      </c>
      <c r="G309" s="8">
        <v>0</v>
      </c>
      <c r="H309" s="9">
        <v>56712</v>
      </c>
    </row>
    <row r="310" spans="1:8" s="1" customFormat="1" ht="12.75">
      <c r="A310" s="48"/>
      <c r="B310" s="45"/>
      <c r="C310" s="6">
        <v>4270</v>
      </c>
      <c r="D310" s="7" t="s">
        <v>21</v>
      </c>
      <c r="E310" s="8">
        <v>6500</v>
      </c>
      <c r="F310" s="8">
        <v>0</v>
      </c>
      <c r="G310" s="8">
        <v>0</v>
      </c>
      <c r="H310" s="9">
        <v>6500</v>
      </c>
    </row>
    <row r="311" spans="1:8" s="1" customFormat="1" ht="12.75">
      <c r="A311" s="48"/>
      <c r="B311" s="45"/>
      <c r="C311" s="6">
        <v>4300</v>
      </c>
      <c r="D311" s="7" t="s">
        <v>5</v>
      </c>
      <c r="E311" s="8">
        <v>5600</v>
      </c>
      <c r="F311" s="8">
        <v>0</v>
      </c>
      <c r="G311" s="8">
        <v>0</v>
      </c>
      <c r="H311" s="9">
        <v>5600</v>
      </c>
    </row>
    <row r="312" spans="1:8" s="1" customFormat="1" ht="12.75">
      <c r="A312" s="48"/>
      <c r="B312" s="45"/>
      <c r="C312" s="6">
        <v>4410</v>
      </c>
      <c r="D312" s="7" t="s">
        <v>13</v>
      </c>
      <c r="E312" s="8">
        <v>1180</v>
      </c>
      <c r="F312" s="8">
        <v>0</v>
      </c>
      <c r="G312" s="8">
        <v>802</v>
      </c>
      <c r="H312" s="9">
        <v>378</v>
      </c>
    </row>
    <row r="313" spans="1:8" s="1" customFormat="1" ht="12.75">
      <c r="A313" s="48"/>
      <c r="B313" s="45"/>
      <c r="C313" s="6">
        <v>4430</v>
      </c>
      <c r="D313" s="7" t="s">
        <v>14</v>
      </c>
      <c r="E313" s="8">
        <v>1250</v>
      </c>
      <c r="F313" s="8">
        <v>0</v>
      </c>
      <c r="G313" s="8">
        <v>0</v>
      </c>
      <c r="H313" s="9">
        <v>1250</v>
      </c>
    </row>
    <row r="314" spans="1:8" s="1" customFormat="1" ht="13.5" thickBot="1">
      <c r="A314" s="48"/>
      <c r="B314" s="53"/>
      <c r="C314" s="41">
        <v>4440</v>
      </c>
      <c r="D314" s="42" t="s">
        <v>15</v>
      </c>
      <c r="E314" s="40">
        <v>17438</v>
      </c>
      <c r="F314" s="40">
        <v>0</v>
      </c>
      <c r="G314" s="40">
        <v>0</v>
      </c>
      <c r="H314" s="43">
        <v>17438</v>
      </c>
    </row>
    <row r="315" spans="1:8" s="19" customFormat="1" ht="13.5" thickBot="1">
      <c r="A315" s="47"/>
      <c r="B315" s="44">
        <v>85415</v>
      </c>
      <c r="C315" s="32"/>
      <c r="D315" s="33" t="s">
        <v>69</v>
      </c>
      <c r="E315" s="34">
        <f>SUM(E316)</f>
        <v>0</v>
      </c>
      <c r="F315" s="34">
        <f>SUM(F316)</f>
        <v>3000</v>
      </c>
      <c r="G315" s="34">
        <f>SUM(G316)</f>
        <v>0</v>
      </c>
      <c r="H315" s="35">
        <f>SUM(H316)</f>
        <v>3000</v>
      </c>
    </row>
    <row r="316" spans="1:8" s="1" customFormat="1" ht="13.5" thickBot="1">
      <c r="A316" s="48"/>
      <c r="B316" s="45"/>
      <c r="C316" s="37">
        <v>3240</v>
      </c>
      <c r="D316" s="38" t="s">
        <v>70</v>
      </c>
      <c r="E316" s="36">
        <v>0</v>
      </c>
      <c r="F316" s="36">
        <v>3000</v>
      </c>
      <c r="G316" s="36">
        <v>0</v>
      </c>
      <c r="H316" s="39">
        <v>3000</v>
      </c>
    </row>
    <row r="317" spans="1:8" s="19" customFormat="1" ht="13.5" thickBot="1">
      <c r="A317" s="47"/>
      <c r="B317" s="44">
        <v>85446</v>
      </c>
      <c r="C317" s="32"/>
      <c r="D317" s="33" t="s">
        <v>71</v>
      </c>
      <c r="E317" s="34">
        <f>SUM(E318:E320)</f>
        <v>2720</v>
      </c>
      <c r="F317" s="34">
        <f>SUM(F318:F320)</f>
        <v>1270</v>
      </c>
      <c r="G317" s="34">
        <f>SUM(G318:G320)</f>
        <v>218</v>
      </c>
      <c r="H317" s="35">
        <f>SUM(H318:H320)</f>
        <v>3772</v>
      </c>
    </row>
    <row r="318" spans="1:8" s="1" customFormat="1" ht="33.75">
      <c r="A318" s="48"/>
      <c r="B318" s="57"/>
      <c r="C318" s="15">
        <v>2310</v>
      </c>
      <c r="D318" s="16" t="s">
        <v>93</v>
      </c>
      <c r="E318" s="17">
        <v>0</v>
      </c>
      <c r="F318" s="17">
        <v>450</v>
      </c>
      <c r="G318" s="17">
        <v>0</v>
      </c>
      <c r="H318" s="30">
        <v>450</v>
      </c>
    </row>
    <row r="319" spans="1:8" s="1" customFormat="1" ht="12.75">
      <c r="A319" s="48"/>
      <c r="B319" s="45"/>
      <c r="C319" s="6">
        <v>4300</v>
      </c>
      <c r="D319" s="7" t="s">
        <v>5</v>
      </c>
      <c r="E319" s="8">
        <v>2720</v>
      </c>
      <c r="F319" s="8">
        <v>0</v>
      </c>
      <c r="G319" s="8">
        <v>218</v>
      </c>
      <c r="H319" s="9">
        <v>2502</v>
      </c>
    </row>
    <row r="320" spans="1:8" s="1" customFormat="1" ht="13.5" thickBot="1">
      <c r="A320" s="48"/>
      <c r="B320" s="53"/>
      <c r="C320" s="41">
        <v>4410</v>
      </c>
      <c r="D320" s="42" t="s">
        <v>13</v>
      </c>
      <c r="E320" s="40">
        <v>0</v>
      </c>
      <c r="F320" s="40">
        <v>820</v>
      </c>
      <c r="G320" s="40">
        <v>0</v>
      </c>
      <c r="H320" s="43">
        <v>820</v>
      </c>
    </row>
    <row r="321" spans="1:8" s="19" customFormat="1" ht="13.5" thickBot="1">
      <c r="A321" s="47"/>
      <c r="B321" s="44">
        <v>85495</v>
      </c>
      <c r="C321" s="32"/>
      <c r="D321" s="33" t="s">
        <v>53</v>
      </c>
      <c r="E321" s="34">
        <f>SUM(E322)</f>
        <v>3000</v>
      </c>
      <c r="F321" s="34">
        <f>SUM(F322)</f>
        <v>0</v>
      </c>
      <c r="G321" s="34">
        <f>SUM(G322)</f>
        <v>0</v>
      </c>
      <c r="H321" s="35">
        <f>SUM(H322)</f>
        <v>3000</v>
      </c>
    </row>
    <row r="322" spans="1:8" s="1" customFormat="1" ht="13.5" thickBot="1">
      <c r="A322" s="50"/>
      <c r="B322" s="53"/>
      <c r="C322" s="54">
        <v>4440</v>
      </c>
      <c r="D322" s="55" t="s">
        <v>15</v>
      </c>
      <c r="E322" s="52">
        <v>3000</v>
      </c>
      <c r="F322" s="52">
        <v>0</v>
      </c>
      <c r="G322" s="52">
        <v>0</v>
      </c>
      <c r="H322" s="56">
        <v>3000</v>
      </c>
    </row>
    <row r="323" spans="1:8" s="18" customFormat="1" ht="13.5" thickBot="1">
      <c r="A323" s="49">
        <v>921</v>
      </c>
      <c r="B323" s="28"/>
      <c r="C323" s="26"/>
      <c r="D323" s="27" t="s">
        <v>72</v>
      </c>
      <c r="E323" s="28">
        <f aca="true" t="shared" si="1" ref="E323:H324">SUM(E324)</f>
        <v>44000</v>
      </c>
      <c r="F323" s="28">
        <f t="shared" si="1"/>
        <v>2000</v>
      </c>
      <c r="G323" s="28">
        <f t="shared" si="1"/>
        <v>0</v>
      </c>
      <c r="H323" s="29">
        <f t="shared" si="1"/>
        <v>46000</v>
      </c>
    </row>
    <row r="324" spans="1:8" s="19" customFormat="1" ht="12" customHeight="1" thickBot="1">
      <c r="A324" s="47"/>
      <c r="B324" s="44">
        <v>92116</v>
      </c>
      <c r="C324" s="32"/>
      <c r="D324" s="33" t="s">
        <v>73</v>
      </c>
      <c r="E324" s="34">
        <f t="shared" si="1"/>
        <v>44000</v>
      </c>
      <c r="F324" s="34">
        <f t="shared" si="1"/>
        <v>2000</v>
      </c>
      <c r="G324" s="34">
        <f t="shared" si="1"/>
        <v>0</v>
      </c>
      <c r="H324" s="35">
        <f t="shared" si="1"/>
        <v>46000</v>
      </c>
    </row>
    <row r="325" spans="1:8" s="1" customFormat="1" ht="34.5" thickBot="1">
      <c r="A325" s="50"/>
      <c r="B325" s="53"/>
      <c r="C325" s="54">
        <v>2310</v>
      </c>
      <c r="D325" s="55" t="s">
        <v>93</v>
      </c>
      <c r="E325" s="52">
        <v>44000</v>
      </c>
      <c r="F325" s="52">
        <v>2000</v>
      </c>
      <c r="G325" s="52">
        <v>0</v>
      </c>
      <c r="H325" s="56">
        <v>46000</v>
      </c>
    </row>
    <row r="326" spans="1:8" s="18" customFormat="1" ht="13.5" thickBot="1">
      <c r="A326" s="49">
        <v>926</v>
      </c>
      <c r="B326" s="28"/>
      <c r="C326" s="26"/>
      <c r="D326" s="27" t="s">
        <v>74</v>
      </c>
      <c r="E326" s="28">
        <f>SUM(E327)</f>
        <v>12000</v>
      </c>
      <c r="F326" s="28">
        <f>SUM(F327)</f>
        <v>0</v>
      </c>
      <c r="G326" s="28">
        <f>SUM(G327)</f>
        <v>0</v>
      </c>
      <c r="H326" s="29">
        <f>SUM(H327)</f>
        <v>12000</v>
      </c>
    </row>
    <row r="327" spans="1:8" s="19" customFormat="1" ht="13.5" thickBot="1">
      <c r="A327" s="47"/>
      <c r="B327" s="44">
        <v>92605</v>
      </c>
      <c r="C327" s="32"/>
      <c r="D327" s="33" t="s">
        <v>75</v>
      </c>
      <c r="E327" s="34">
        <f>SUM(E328:E332)</f>
        <v>12000</v>
      </c>
      <c r="F327" s="34">
        <f>SUM(F328:F332)</f>
        <v>0</v>
      </c>
      <c r="G327" s="34">
        <f>SUM(G328:G332)</f>
        <v>0</v>
      </c>
      <c r="H327" s="35">
        <f>SUM(H328:H332)</f>
        <v>12000</v>
      </c>
    </row>
    <row r="328" spans="1:8" s="1" customFormat="1" ht="26.25" customHeight="1">
      <c r="A328" s="48"/>
      <c r="B328" s="57"/>
      <c r="C328" s="15">
        <v>2820</v>
      </c>
      <c r="D328" s="16" t="s">
        <v>104</v>
      </c>
      <c r="E328" s="17">
        <v>2000</v>
      </c>
      <c r="F328" s="17">
        <v>0</v>
      </c>
      <c r="G328" s="17">
        <v>0</v>
      </c>
      <c r="H328" s="30">
        <v>2000</v>
      </c>
    </row>
    <row r="329" spans="1:8" s="1" customFormat="1" ht="12.75">
      <c r="A329" s="48"/>
      <c r="B329" s="45"/>
      <c r="C329" s="6">
        <v>4110</v>
      </c>
      <c r="D329" s="7" t="s">
        <v>9</v>
      </c>
      <c r="E329" s="8">
        <v>550</v>
      </c>
      <c r="F329" s="8">
        <v>0</v>
      </c>
      <c r="G329" s="8">
        <v>0</v>
      </c>
      <c r="H329" s="9">
        <v>550</v>
      </c>
    </row>
    <row r="330" spans="1:8" s="1" customFormat="1" ht="12.75">
      <c r="A330" s="48"/>
      <c r="B330" s="45"/>
      <c r="C330" s="6">
        <v>4210</v>
      </c>
      <c r="D330" s="7" t="s">
        <v>11</v>
      </c>
      <c r="E330" s="8">
        <v>2650</v>
      </c>
      <c r="F330" s="8">
        <v>0</v>
      </c>
      <c r="G330" s="8">
        <v>0</v>
      </c>
      <c r="H330" s="9">
        <v>2650</v>
      </c>
    </row>
    <row r="331" spans="1:8" s="1" customFormat="1" ht="12.75">
      <c r="A331" s="48"/>
      <c r="B331" s="45"/>
      <c r="C331" s="6">
        <v>4300</v>
      </c>
      <c r="D331" s="7" t="s">
        <v>5</v>
      </c>
      <c r="E331" s="8">
        <v>6500</v>
      </c>
      <c r="F331" s="8">
        <v>0</v>
      </c>
      <c r="G331" s="8">
        <v>0</v>
      </c>
      <c r="H331" s="9">
        <v>6500</v>
      </c>
    </row>
    <row r="332" spans="1:8" s="1" customFormat="1" ht="13.5" thickBot="1">
      <c r="A332" s="50"/>
      <c r="B332" s="53"/>
      <c r="C332" s="11">
        <v>4410</v>
      </c>
      <c r="D332" s="12" t="s">
        <v>13</v>
      </c>
      <c r="E332" s="13">
        <v>300</v>
      </c>
      <c r="F332" s="13">
        <v>0</v>
      </c>
      <c r="G332" s="13">
        <v>0</v>
      </c>
      <c r="H332" s="14">
        <v>300</v>
      </c>
    </row>
    <row r="333" spans="1:8" s="21" customFormat="1" ht="16.5" thickBot="1">
      <c r="A333" s="20"/>
      <c r="B333" s="20"/>
      <c r="C333" s="20"/>
      <c r="D333" s="23" t="s">
        <v>118</v>
      </c>
      <c r="E333" s="22">
        <f>SUM(E11,E28,E32,E50,E53,E68,E107,E155,E160,E164,E201,E208,E271,E323,E326)</f>
        <v>19017609</v>
      </c>
      <c r="F333" s="22">
        <f>SUM(F11,F28,F32,F50,F53,F68,F107,F155,F160,F164,F201,F208,F271,F323,F326)</f>
        <v>909257</v>
      </c>
      <c r="G333" s="22">
        <f>SUM(G11,G28,G32,G50,G53,G68,G107,G155,G160,G164,G201,G208,G271,G323,G326)</f>
        <v>3027082</v>
      </c>
      <c r="H333" s="22">
        <f>SUM(H11,H28,H32,H50,H53,H68,H107,H155,H160,H164,H201,H208,H271,H323,H326)</f>
        <v>16899784</v>
      </c>
    </row>
    <row r="335" spans="1:8" s="67" customFormat="1" ht="12.75">
      <c r="A335" s="69" t="s">
        <v>122</v>
      </c>
      <c r="B335" s="69"/>
      <c r="C335" s="69"/>
      <c r="D335" s="65"/>
      <c r="E335" s="66"/>
      <c r="F335" s="70" t="s">
        <v>123</v>
      </c>
      <c r="G335" s="70"/>
      <c r="H335" s="70"/>
    </row>
    <row r="336" spans="1:8" s="67" customFormat="1" ht="12.75">
      <c r="A336" s="69" t="s">
        <v>124</v>
      </c>
      <c r="B336" s="69"/>
      <c r="C336" s="69"/>
      <c r="D336" s="65"/>
      <c r="E336" s="68"/>
      <c r="F336" s="70" t="s">
        <v>125</v>
      </c>
      <c r="G336" s="70"/>
      <c r="H336" s="70"/>
    </row>
  </sheetData>
  <mergeCells count="12">
    <mergeCell ref="G9:G10"/>
    <mergeCell ref="H9:H10"/>
    <mergeCell ref="A6:H6"/>
    <mergeCell ref="A7:H7"/>
    <mergeCell ref="A9:C9"/>
    <mergeCell ref="D9:D10"/>
    <mergeCell ref="E9:E10"/>
    <mergeCell ref="F9:F10"/>
    <mergeCell ref="A335:C335"/>
    <mergeCell ref="A336:C336"/>
    <mergeCell ref="F335:H335"/>
    <mergeCell ref="F336:H336"/>
  </mergeCells>
  <printOptions horizontalCentered="1"/>
  <pageMargins left="0.5905511811023623" right="0.5905511811023623" top="0.5905511811023623" bottom="0.5905511811023623" header="0.5118110236220472" footer="0.5118110236220472"/>
  <pageSetup fitToHeight="9" horizontalDpi="300" verticalDpi="300" orientation="portrait" paperSize="9" scale="78" r:id="rId1"/>
  <headerFooter alignWithMargins="0">
    <oddFooter>&amp;CStrona &amp;P</oddFooter>
  </headerFooter>
  <rowBreaks count="5" manualBreakCount="5">
    <brk id="67" max="255" man="1"/>
    <brk id="134" max="255" man="1"/>
    <brk id="194" max="255" man="1"/>
    <brk id="256" max="255" man="1"/>
    <brk id="3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cp:lastPrinted>2003-03-07T07:37:43Z</cp:lastPrinted>
  <dcterms:created xsi:type="dcterms:W3CDTF">2003-02-04T11:40:04Z</dcterms:created>
  <dcterms:modified xsi:type="dcterms:W3CDTF">2003-07-08T20:14:18Z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